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Sheet1 (2)" sheetId="2" r:id="rId1"/>
  </sheets>
  <definedNames>
    <definedName name="_xlnm._FilterDatabase" localSheetId="0" hidden="1">'Sheet1 (2)'!$A$1:$M$27</definedName>
    <definedName name="_xlnm.Print_Titles" localSheetId="0">'Sheet1 (2)'!#REF!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<sst xmlns="http://schemas.openxmlformats.org/spreadsheetml/2006/main" count="187" uniqueCount="60">
  <si>
    <t>附件1：公开招租资产清单</t>
  </si>
  <si>
    <t>序号</t>
  </si>
  <si>
    <t>坐落</t>
  </si>
  <si>
    <t>租赁用途</t>
  </si>
  <si>
    <t>面积
（㎡）</t>
  </si>
  <si>
    <t>评估价
（元/月·㎡）</t>
  </si>
  <si>
    <t>最终定价
(元/月)</t>
  </si>
  <si>
    <t>竞租
起始价
（元）</t>
  </si>
  <si>
    <t>竞租
保证金（元）</t>
  </si>
  <si>
    <t>最低加价幅度
（元）</t>
  </si>
  <si>
    <t>租期
(年)</t>
  </si>
  <si>
    <t>租金
每年
递增</t>
  </si>
  <si>
    <t>免租金装修期
（月）</t>
  </si>
  <si>
    <t>是否有
优先承
租权人</t>
  </si>
  <si>
    <t>湖里区台湾街207号天地花园C幢8层01单元</t>
  </si>
  <si>
    <t>办公</t>
  </si>
  <si>
    <t>前四年不递增，第五年递增5%</t>
  </si>
  <si>
    <t>否</t>
  </si>
  <si>
    <t>集团</t>
  </si>
  <si>
    <t>非住宅</t>
  </si>
  <si>
    <t>湖里区台湾街207号天地花园C幢8层02单元</t>
  </si>
  <si>
    <t>湖里区金海湾财富中心1号B座10层</t>
  </si>
  <si>
    <t>湖里区吕岭路117-11、12号车库上夹层</t>
  </si>
  <si>
    <t>仓储</t>
  </si>
  <si>
    <t>/</t>
  </si>
  <si>
    <t>湖里区江华里计生委地下车库</t>
  </si>
  <si>
    <t>地下车库</t>
  </si>
  <si>
    <t>湖里区吕岭路119号606室</t>
  </si>
  <si>
    <t>住宅</t>
  </si>
  <si>
    <t>湖里区江华里22-23号三层</t>
  </si>
  <si>
    <t>湖里区禾山路78号（二层）之3,4单元（嘉隆建材城）</t>
  </si>
  <si>
    <t>店面</t>
  </si>
  <si>
    <t>湖里区禾山路76号之11-1（嘉隆建材城）</t>
  </si>
  <si>
    <t>湖里区园山南路806号1515单元（联发电子广场）</t>
  </si>
  <si>
    <t>工程公司</t>
  </si>
  <si>
    <t>湖里区园山南路804号地下二层256号车位（联发电子广场）</t>
  </si>
  <si>
    <t>车位</t>
  </si>
  <si>
    <t>湖里区和悦里45-31号</t>
  </si>
  <si>
    <t>仓库</t>
  </si>
  <si>
    <t>湖房</t>
  </si>
  <si>
    <t>湖里区和悦里45-29号</t>
  </si>
  <si>
    <t>湖里区和悦里45-28号</t>
  </si>
  <si>
    <t>湖里区华昌路94号（夹层北侧部分）</t>
  </si>
  <si>
    <t>展厅、办公</t>
  </si>
  <si>
    <t>湖里区华昌路94号（夹层南侧部分）</t>
  </si>
  <si>
    <t>悦华路57号501室</t>
  </si>
  <si>
    <t>悦华路57号601室</t>
  </si>
  <si>
    <t xml:space="preserve">湖里区江浦南里37号之37 </t>
  </si>
  <si>
    <t>代管政府</t>
  </si>
  <si>
    <t>代管非住宅</t>
  </si>
  <si>
    <t>湖里区江浦北里18号701室</t>
  </si>
  <si>
    <t>代管住宅</t>
  </si>
  <si>
    <t>湖里区江宁里21号102室</t>
  </si>
  <si>
    <t>湖里区江宁里31号702室</t>
  </si>
  <si>
    <t>湖里区江宁里19号802室</t>
  </si>
  <si>
    <t>湖里区江宁里6号702室</t>
  </si>
  <si>
    <t>思明区仙阁里133号710室</t>
  </si>
  <si>
    <t>湖里区江头东路323号</t>
  </si>
  <si>
    <t>湖里区江头东路327号</t>
  </si>
  <si>
    <t>关于免租金装修期的说明：若承租人有装修需求，则给予相应的免租金装修期，否则，无免租金装修期。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</si>
</sst>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仿宋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</cellStyleXfs>
  <cellXfs count="3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9" fontId="0" fillId="0" borderId="1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5 32" xfId="49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0"/>
  <sheetViews>
    <sheetView tabSelected="1" zoomScale="70" zoomScaleNormal="70" workbookViewId="0">
      <pane xSplit="2" ySplit="2" topLeftCell="C4" activePane="bottomRight" state="frozen"/>
      <selection/>
      <selection pane="topRight"/>
      <selection pane="bottomLeft"/>
      <selection pane="bottomRight" activeCell="L6" sqref="L6"/>
    </sheetView>
  </sheetViews>
  <sheetFormatPr defaultColWidth="9" defaultRowHeight="14"/>
  <cols>
    <col min="1" max="1" width="7.12727272727273" style="3" customWidth="1"/>
    <col min="2" max="2" width="27.7818181818182" style="4" customWidth="1"/>
    <col min="3" max="3" width="25.8818181818182" style="5" customWidth="1"/>
    <col min="4" max="4" width="21.2636363636364" style="5" customWidth="1"/>
    <col min="5" max="13" width="10.1272727272727" style="5" customWidth="1"/>
    <col min="14" max="16" width="9" style="6"/>
    <col min="17" max="17" width="12.8181818181818" style="6"/>
    <col min="18" max="16384" width="9" style="6"/>
  </cols>
  <sheetData>
    <row r="1" ht="43" customHeight="1" spans="1:16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ht="65" customHeight="1" spans="1:16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</row>
    <row r="3" ht="58" customHeight="1" outlineLevel="1" spans="1:16">
      <c r="A3" s="11">
        <v>1</v>
      </c>
      <c r="B3" s="12" t="s">
        <v>14</v>
      </c>
      <c r="C3" s="11" t="s">
        <v>15</v>
      </c>
      <c r="D3" s="11">
        <v>273.77</v>
      </c>
      <c r="E3" s="11">
        <v>28</v>
      </c>
      <c r="F3" s="13">
        <v>7670</v>
      </c>
      <c r="G3" s="11">
        <v>7670</v>
      </c>
      <c r="H3" s="11">
        <f t="shared" ref="H3:H8" si="0">G3*3</f>
        <v>23010</v>
      </c>
      <c r="I3" s="14">
        <v>150</v>
      </c>
      <c r="J3" s="11">
        <v>5</v>
      </c>
      <c r="K3" s="15" t="s">
        <v>16</v>
      </c>
      <c r="L3" s="11">
        <v>2</v>
      </c>
      <c r="M3" s="11" t="s">
        <v>17</v>
      </c>
      <c r="N3" s="6" t="s">
        <v>18</v>
      </c>
      <c r="O3" s="6" t="s">
        <v>19</v>
      </c>
    </row>
    <row r="4" ht="58" customHeight="1" outlineLevel="1" spans="1:16">
      <c r="A4" s="11">
        <v>2</v>
      </c>
      <c r="B4" s="12" t="s">
        <v>20</v>
      </c>
      <c r="C4" s="11" t="s">
        <v>15</v>
      </c>
      <c r="D4" s="11">
        <v>153.94</v>
      </c>
      <c r="E4" s="11">
        <v>29</v>
      </c>
      <c r="F4" s="13">
        <v>4470</v>
      </c>
      <c r="G4" s="11">
        <v>4470</v>
      </c>
      <c r="H4" s="11">
        <f t="shared" si="0"/>
        <v>13410</v>
      </c>
      <c r="I4" s="14">
        <v>90</v>
      </c>
      <c r="J4" s="11">
        <v>5</v>
      </c>
      <c r="K4" s="15" t="s">
        <v>16</v>
      </c>
      <c r="L4" s="11">
        <v>2</v>
      </c>
      <c r="M4" s="11" t="s">
        <v>17</v>
      </c>
      <c r="N4" s="6" t="s">
        <v>18</v>
      </c>
      <c r="O4" s="6" t="s">
        <v>19</v>
      </c>
    </row>
    <row r="5" ht="58" customHeight="1" outlineLevel="1" spans="1:16">
      <c r="A5" s="11">
        <v>3</v>
      </c>
      <c r="B5" s="12" t="s">
        <v>21</v>
      </c>
      <c r="C5" s="11" t="s">
        <v>15</v>
      </c>
      <c r="D5" s="11">
        <v>1923.64</v>
      </c>
      <c r="E5" s="11">
        <v>24</v>
      </c>
      <c r="F5" s="13">
        <f>ROUNDUP(D5*E5/10,1)*10</f>
        <v>46168</v>
      </c>
      <c r="G5" s="11">
        <f>F5</f>
        <v>46168</v>
      </c>
      <c r="H5" s="11">
        <f t="shared" si="0"/>
        <v>138504</v>
      </c>
      <c r="I5" s="14">
        <f>ROUND(G5/100*2%,0)*100</f>
        <v>900</v>
      </c>
      <c r="J5" s="11">
        <v>5</v>
      </c>
      <c r="K5" s="15" t="s">
        <v>16</v>
      </c>
      <c r="L5" s="11">
        <v>6</v>
      </c>
      <c r="M5" s="11" t="s">
        <v>17</v>
      </c>
      <c r="N5" s="6" t="s">
        <v>18</v>
      </c>
      <c r="O5" s="6" t="s">
        <v>19</v>
      </c>
    </row>
    <row r="6" ht="32" customHeight="1" outlineLevel="1" spans="1:16">
      <c r="A6" s="11">
        <v>4</v>
      </c>
      <c r="B6" s="12" t="s">
        <v>22</v>
      </c>
      <c r="C6" s="11" t="s">
        <v>23</v>
      </c>
      <c r="D6" s="11">
        <v>79.34</v>
      </c>
      <c r="E6" s="11">
        <v>18</v>
      </c>
      <c r="F6" s="13">
        <v>1430</v>
      </c>
      <c r="G6" s="11">
        <f>F6</f>
        <v>1430</v>
      </c>
      <c r="H6" s="11">
        <f t="shared" si="0"/>
        <v>4290</v>
      </c>
      <c r="I6" s="14">
        <f>ROUND(G6/10*2%,0)*10</f>
        <v>30</v>
      </c>
      <c r="J6" s="11">
        <v>3</v>
      </c>
      <c r="K6" s="15" t="s">
        <v>24</v>
      </c>
      <c r="L6" s="11">
        <v>2</v>
      </c>
      <c r="M6" s="11" t="s">
        <v>17</v>
      </c>
      <c r="N6" s="6" t="s">
        <v>18</v>
      </c>
      <c r="O6" s="6" t="s">
        <v>19</v>
      </c>
    </row>
    <row r="7" ht="28" customHeight="1" spans="1:16">
      <c r="A7" s="11">
        <v>5</v>
      </c>
      <c r="B7" s="16" t="s">
        <v>25</v>
      </c>
      <c r="C7" s="11" t="s">
        <v>26</v>
      </c>
      <c r="D7" s="17">
        <v>300</v>
      </c>
      <c r="E7" s="11">
        <v>18</v>
      </c>
      <c r="F7" s="13">
        <f>ROUNDUP(D7*E7/10,1)*10</f>
        <v>5400</v>
      </c>
      <c r="G7" s="11">
        <f>F7</f>
        <v>5400</v>
      </c>
      <c r="H7" s="11">
        <f t="shared" si="0"/>
        <v>16200</v>
      </c>
      <c r="I7" s="14">
        <f>ROUND(G7/100*2%,0)*100</f>
        <v>100</v>
      </c>
      <c r="J7" s="11">
        <v>3</v>
      </c>
      <c r="K7" s="18" t="s">
        <v>24</v>
      </c>
      <c r="L7" s="11">
        <v>2</v>
      </c>
      <c r="M7" s="11" t="s">
        <v>17</v>
      </c>
      <c r="N7" s="6" t="s">
        <v>18</v>
      </c>
      <c r="O7" s="6" t="s">
        <v>19</v>
      </c>
    </row>
    <row r="8" ht="28" customHeight="1" spans="1:16">
      <c r="A8" s="11">
        <v>6</v>
      </c>
      <c r="B8" s="12" t="s">
        <v>27</v>
      </c>
      <c r="C8" s="11" t="s">
        <v>28</v>
      </c>
      <c r="D8" s="11">
        <v>90.29</v>
      </c>
      <c r="E8" s="11">
        <v>20</v>
      </c>
      <c r="F8" s="13">
        <f>ROUNDUP(D8*E8/100,1)*100</f>
        <v>1810</v>
      </c>
      <c r="G8" s="11">
        <f>F8</f>
        <v>1810</v>
      </c>
      <c r="H8" s="11">
        <f t="shared" si="0"/>
        <v>5430</v>
      </c>
      <c r="I8" s="14">
        <v>30</v>
      </c>
      <c r="J8" s="11">
        <v>2</v>
      </c>
      <c r="K8" s="15" t="s">
        <v>24</v>
      </c>
      <c r="L8" s="11">
        <v>2</v>
      </c>
      <c r="M8" s="11" t="s">
        <v>17</v>
      </c>
      <c r="N8" s="6" t="s">
        <v>18</v>
      </c>
      <c r="O8" s="19" t="s">
        <v>28</v>
      </c>
    </row>
    <row r="9" ht="28" customHeight="1" spans="1:16">
      <c r="A9" s="11">
        <v>7</v>
      </c>
      <c r="B9" s="20" t="s">
        <v>29</v>
      </c>
      <c r="C9" s="13" t="s">
        <v>15</v>
      </c>
      <c r="D9" s="13">
        <v>154.37</v>
      </c>
      <c r="E9" s="13">
        <v>29</v>
      </c>
      <c r="F9" s="13">
        <v>4477</v>
      </c>
      <c r="G9" s="11">
        <f t="shared" ref="G9:G20" si="1">F9</f>
        <v>4477</v>
      </c>
      <c r="H9" s="11">
        <f t="shared" ref="H9:H20" si="2">G9*3</f>
        <v>13431</v>
      </c>
      <c r="I9" s="14">
        <v>90</v>
      </c>
      <c r="J9" s="13">
        <v>3</v>
      </c>
      <c r="K9" s="15" t="s">
        <v>24</v>
      </c>
      <c r="L9" s="11">
        <v>2</v>
      </c>
      <c r="M9" s="11" t="s">
        <v>17</v>
      </c>
      <c r="N9" s="6" t="s">
        <v>18</v>
      </c>
      <c r="O9" s="6" t="s">
        <v>19</v>
      </c>
    </row>
    <row r="10" ht="28" customHeight="1" spans="1:16">
      <c r="A10" s="11">
        <v>8</v>
      </c>
      <c r="B10" s="21" t="s">
        <v>30</v>
      </c>
      <c r="C10" s="13" t="s">
        <v>31</v>
      </c>
      <c r="D10" s="22">
        <v>370.9</v>
      </c>
      <c r="E10" s="13">
        <v>18</v>
      </c>
      <c r="F10" s="13">
        <v>6677</v>
      </c>
      <c r="G10" s="11">
        <f t="shared" si="1"/>
        <v>6677</v>
      </c>
      <c r="H10" s="11">
        <f t="shared" si="2"/>
        <v>20031</v>
      </c>
      <c r="I10" s="14">
        <v>150</v>
      </c>
      <c r="J10" s="13">
        <v>3</v>
      </c>
      <c r="K10" s="15" t="s">
        <v>24</v>
      </c>
      <c r="L10" s="11">
        <v>2</v>
      </c>
      <c r="M10" s="11" t="s">
        <v>17</v>
      </c>
      <c r="N10" s="6" t="s">
        <v>18</v>
      </c>
      <c r="O10" s="6" t="s">
        <v>19</v>
      </c>
    </row>
    <row r="11" ht="28" customHeight="1" spans="1:16">
      <c r="A11" s="11">
        <v>9</v>
      </c>
      <c r="B11" s="20" t="s">
        <v>32</v>
      </c>
      <c r="C11" s="13" t="s">
        <v>31</v>
      </c>
      <c r="D11" s="13">
        <v>66.72</v>
      </c>
      <c r="E11" s="13">
        <v>35</v>
      </c>
      <c r="F11" s="13">
        <v>2336</v>
      </c>
      <c r="G11" s="11">
        <f t="shared" si="1"/>
        <v>2336</v>
      </c>
      <c r="H11" s="11">
        <f t="shared" si="2"/>
        <v>7008</v>
      </c>
      <c r="I11" s="14">
        <v>50</v>
      </c>
      <c r="J11" s="13">
        <v>3</v>
      </c>
      <c r="K11" s="15" t="s">
        <v>24</v>
      </c>
      <c r="L11" s="11">
        <v>1</v>
      </c>
      <c r="M11" s="11" t="s">
        <v>17</v>
      </c>
      <c r="N11" s="6" t="s">
        <v>18</v>
      </c>
      <c r="O11" s="6" t="s">
        <v>19</v>
      </c>
    </row>
    <row r="12" ht="28" customHeight="1" spans="1:16">
      <c r="A12" s="11">
        <v>10</v>
      </c>
      <c r="B12" s="20" t="s">
        <v>33</v>
      </c>
      <c r="C12" s="13" t="s">
        <v>15</v>
      </c>
      <c r="D12" s="13">
        <v>106.26</v>
      </c>
      <c r="E12" s="13">
        <v>40</v>
      </c>
      <c r="F12" s="13">
        <v>4251</v>
      </c>
      <c r="G12" s="11">
        <f t="shared" si="1"/>
        <v>4251</v>
      </c>
      <c r="H12" s="11">
        <f t="shared" si="2"/>
        <v>12753</v>
      </c>
      <c r="I12" s="14">
        <v>90</v>
      </c>
      <c r="J12" s="13">
        <v>3</v>
      </c>
      <c r="K12" s="15" t="s">
        <v>24</v>
      </c>
      <c r="L12" s="11">
        <v>2</v>
      </c>
      <c r="M12" s="11" t="s">
        <v>17</v>
      </c>
      <c r="N12" s="6" t="s">
        <v>18</v>
      </c>
      <c r="O12" s="6" t="s">
        <v>19</v>
      </c>
      <c r="P12" s="23" t="s">
        <v>34</v>
      </c>
    </row>
    <row r="13" ht="28" customHeight="1" spans="1:16">
      <c r="A13" s="11">
        <v>11</v>
      </c>
      <c r="B13" s="21" t="s">
        <v>35</v>
      </c>
      <c r="C13" s="13" t="s">
        <v>36</v>
      </c>
      <c r="D13" s="13">
        <v>40.38</v>
      </c>
      <c r="E13" s="24">
        <v>350</v>
      </c>
      <c r="F13" s="24">
        <v>350</v>
      </c>
      <c r="G13" s="11">
        <f t="shared" si="1"/>
        <v>350</v>
      </c>
      <c r="H13" s="11">
        <f t="shared" si="2"/>
        <v>1050</v>
      </c>
      <c r="I13" s="14">
        <v>30</v>
      </c>
      <c r="J13" s="13">
        <v>1</v>
      </c>
      <c r="K13" s="15" t="s">
        <v>24</v>
      </c>
      <c r="L13" s="15" t="s">
        <v>24</v>
      </c>
      <c r="M13" s="11" t="s">
        <v>17</v>
      </c>
      <c r="N13" s="6" t="s">
        <v>18</v>
      </c>
      <c r="O13" s="19" t="s">
        <v>36</v>
      </c>
      <c r="P13" s="23" t="s">
        <v>34</v>
      </c>
    </row>
    <row r="14" ht="28" customHeight="1" spans="1:16">
      <c r="A14" s="11">
        <v>12</v>
      </c>
      <c r="B14" s="16" t="s">
        <v>37</v>
      </c>
      <c r="C14" s="24" t="s">
        <v>38</v>
      </c>
      <c r="D14" s="25">
        <v>52.16</v>
      </c>
      <c r="E14" s="24">
        <v>18</v>
      </c>
      <c r="F14" s="24">
        <v>939</v>
      </c>
      <c r="G14" s="24">
        <f t="shared" si="1"/>
        <v>939</v>
      </c>
      <c r="H14" s="11">
        <f t="shared" si="2"/>
        <v>2817</v>
      </c>
      <c r="I14" s="14">
        <f>ROUND(G14/10*2%,0)*10</f>
        <v>20</v>
      </c>
      <c r="J14" s="11">
        <v>3</v>
      </c>
      <c r="K14" s="18" t="s">
        <v>24</v>
      </c>
      <c r="L14" s="11">
        <v>2</v>
      </c>
      <c r="M14" s="11" t="s">
        <v>17</v>
      </c>
      <c r="N14" s="6" t="s">
        <v>18</v>
      </c>
      <c r="O14" s="6" t="s">
        <v>19</v>
      </c>
      <c r="P14" s="23" t="s">
        <v>39</v>
      </c>
    </row>
    <row r="15" ht="28" customHeight="1" spans="1:16">
      <c r="A15" s="11">
        <v>13</v>
      </c>
      <c r="B15" s="26" t="s">
        <v>40</v>
      </c>
      <c r="C15" s="24" t="s">
        <v>38</v>
      </c>
      <c r="D15" s="25">
        <v>50.77</v>
      </c>
      <c r="E15" s="24">
        <v>13</v>
      </c>
      <c r="F15" s="24">
        <v>661</v>
      </c>
      <c r="G15" s="24">
        <f t="shared" si="1"/>
        <v>661</v>
      </c>
      <c r="H15" s="11">
        <f t="shared" si="2"/>
        <v>1983</v>
      </c>
      <c r="I15" s="14">
        <f>ROUND(G15/10*2%,0)*10</f>
        <v>10</v>
      </c>
      <c r="J15" s="11">
        <v>3</v>
      </c>
      <c r="K15" s="18" t="s">
        <v>24</v>
      </c>
      <c r="L15" s="11">
        <v>2</v>
      </c>
      <c r="M15" s="11" t="s">
        <v>17</v>
      </c>
      <c r="N15" s="6" t="s">
        <v>18</v>
      </c>
      <c r="O15" s="6" t="s">
        <v>19</v>
      </c>
      <c r="P15" s="23" t="s">
        <v>39</v>
      </c>
    </row>
    <row r="16" ht="28" customHeight="1" spans="1:16">
      <c r="A16" s="11">
        <v>14</v>
      </c>
      <c r="B16" s="26" t="s">
        <v>41</v>
      </c>
      <c r="C16" s="13" t="s">
        <v>31</v>
      </c>
      <c r="D16" s="14">
        <v>65.7</v>
      </c>
      <c r="E16" s="13">
        <v>13</v>
      </c>
      <c r="F16" s="13">
        <v>855</v>
      </c>
      <c r="G16" s="11">
        <f t="shared" si="1"/>
        <v>855</v>
      </c>
      <c r="H16" s="11">
        <f t="shared" si="2"/>
        <v>2565</v>
      </c>
      <c r="I16" s="14">
        <v>50</v>
      </c>
      <c r="J16" s="13">
        <v>3</v>
      </c>
      <c r="K16" s="15" t="s">
        <v>24</v>
      </c>
      <c r="L16" s="11">
        <v>2</v>
      </c>
      <c r="M16" s="11" t="s">
        <v>17</v>
      </c>
      <c r="N16" s="6" t="s">
        <v>18</v>
      </c>
      <c r="O16" s="6" t="s">
        <v>19</v>
      </c>
      <c r="P16" s="23" t="s">
        <v>39</v>
      </c>
    </row>
    <row r="17" s="1" customFormat="1" ht="28" customHeight="1" spans="1:16">
      <c r="A17" s="24">
        <v>15</v>
      </c>
      <c r="B17" s="20" t="s">
        <v>42</v>
      </c>
      <c r="C17" s="24" t="s">
        <v>43</v>
      </c>
      <c r="D17" s="25">
        <v>140</v>
      </c>
      <c r="E17" s="24">
        <v>18</v>
      </c>
      <c r="F17" s="24">
        <f t="shared" ref="F17:F20" si="3">ROUNDUP(D17*E17/100,1)*100</f>
        <v>2520</v>
      </c>
      <c r="G17" s="24">
        <f t="shared" si="1"/>
        <v>2520</v>
      </c>
      <c r="H17" s="11">
        <f t="shared" si="2"/>
        <v>7560</v>
      </c>
      <c r="I17" s="14">
        <v>50</v>
      </c>
      <c r="J17" s="11">
        <v>3</v>
      </c>
      <c r="K17" s="18" t="s">
        <v>24</v>
      </c>
      <c r="L17" s="11">
        <v>2</v>
      </c>
      <c r="M17" s="11" t="s">
        <v>17</v>
      </c>
      <c r="N17" s="1" t="s">
        <v>18</v>
      </c>
      <c r="O17" s="6" t="s">
        <v>19</v>
      </c>
      <c r="P17" s="1" t="s">
        <v>39</v>
      </c>
    </row>
    <row r="18" ht="28" customHeight="1" spans="1:16">
      <c r="A18" s="11">
        <v>16</v>
      </c>
      <c r="B18" s="20" t="s">
        <v>44</v>
      </c>
      <c r="C18" s="24" t="s">
        <v>43</v>
      </c>
      <c r="D18" s="25">
        <v>176.9</v>
      </c>
      <c r="E18" s="24">
        <v>18</v>
      </c>
      <c r="F18" s="11">
        <v>3185</v>
      </c>
      <c r="G18" s="11">
        <f t="shared" si="1"/>
        <v>3185</v>
      </c>
      <c r="H18" s="11">
        <f t="shared" si="2"/>
        <v>9555</v>
      </c>
      <c r="I18" s="14">
        <v>150</v>
      </c>
      <c r="J18" s="13">
        <v>3</v>
      </c>
      <c r="K18" s="15" t="s">
        <v>24</v>
      </c>
      <c r="L18" s="11">
        <v>2</v>
      </c>
      <c r="M18" s="11" t="s">
        <v>17</v>
      </c>
      <c r="N18" s="6" t="s">
        <v>18</v>
      </c>
      <c r="O18" s="6" t="s">
        <v>19</v>
      </c>
      <c r="P18" s="23" t="s">
        <v>39</v>
      </c>
    </row>
    <row r="19" ht="28" customHeight="1" spans="1:16">
      <c r="A19" s="11">
        <v>17</v>
      </c>
      <c r="B19" s="27" t="s">
        <v>45</v>
      </c>
      <c r="C19" s="24" t="s">
        <v>15</v>
      </c>
      <c r="D19" s="25">
        <v>363.07</v>
      </c>
      <c r="E19" s="24">
        <v>23</v>
      </c>
      <c r="F19" s="24">
        <f t="shared" si="3"/>
        <v>8360</v>
      </c>
      <c r="G19" s="24">
        <f t="shared" si="1"/>
        <v>8360</v>
      </c>
      <c r="H19" s="11">
        <f t="shared" si="2"/>
        <v>25080</v>
      </c>
      <c r="I19" s="14">
        <f>ROUND(G19/100*2%,0)*100</f>
        <v>200</v>
      </c>
      <c r="J19" s="11">
        <v>3</v>
      </c>
      <c r="K19" s="18" t="s">
        <v>24</v>
      </c>
      <c r="L19" s="11">
        <v>2</v>
      </c>
      <c r="M19" s="11" t="s">
        <v>17</v>
      </c>
      <c r="N19" s="6" t="s">
        <v>18</v>
      </c>
      <c r="O19" s="6" t="s">
        <v>19</v>
      </c>
      <c r="P19" s="23" t="s">
        <v>39</v>
      </c>
    </row>
    <row r="20" ht="28" customHeight="1" spans="1:16">
      <c r="A20" s="11">
        <v>18</v>
      </c>
      <c r="B20" s="20" t="s">
        <v>46</v>
      </c>
      <c r="C20" s="24" t="s">
        <v>15</v>
      </c>
      <c r="D20" s="25">
        <v>363.07</v>
      </c>
      <c r="E20" s="24">
        <v>22</v>
      </c>
      <c r="F20" s="24">
        <f t="shared" si="3"/>
        <v>7990</v>
      </c>
      <c r="G20" s="24">
        <f t="shared" si="1"/>
        <v>7990</v>
      </c>
      <c r="H20" s="11">
        <f t="shared" si="2"/>
        <v>23970</v>
      </c>
      <c r="I20" s="14">
        <f>ROUND(G20/100*2%,0)*100</f>
        <v>200</v>
      </c>
      <c r="J20" s="11">
        <v>3</v>
      </c>
      <c r="K20" s="18" t="s">
        <v>24</v>
      </c>
      <c r="L20" s="11">
        <v>2</v>
      </c>
      <c r="M20" s="11" t="s">
        <v>17</v>
      </c>
      <c r="N20" s="6" t="s">
        <v>18</v>
      </c>
      <c r="O20" s="6" t="s">
        <v>19</v>
      </c>
      <c r="P20" s="23" t="s">
        <v>39</v>
      </c>
    </row>
    <row r="21" ht="28" customHeight="1" spans="1:16">
      <c r="A21" s="11">
        <v>19</v>
      </c>
      <c r="B21" s="28" t="s">
        <v>47</v>
      </c>
      <c r="C21" s="11" t="s">
        <v>31</v>
      </c>
      <c r="D21" s="17">
        <v>45.69</v>
      </c>
      <c r="E21" s="11">
        <v>56</v>
      </c>
      <c r="F21" s="13">
        <v>2560</v>
      </c>
      <c r="G21" s="11">
        <v>2560</v>
      </c>
      <c r="H21" s="11">
        <v>7680</v>
      </c>
      <c r="I21" s="14">
        <v>50</v>
      </c>
      <c r="J21" s="11">
        <v>3</v>
      </c>
      <c r="K21" s="18" t="s">
        <v>24</v>
      </c>
      <c r="L21" s="11">
        <v>1</v>
      </c>
      <c r="M21" s="11" t="s">
        <v>17</v>
      </c>
      <c r="N21" s="6" t="s">
        <v>48</v>
      </c>
      <c r="O21" s="23" t="s">
        <v>49</v>
      </c>
    </row>
    <row r="22" ht="28" customHeight="1" outlineLevel="1" spans="1:16">
      <c r="A22" s="11">
        <v>20</v>
      </c>
      <c r="B22" s="29" t="s">
        <v>50</v>
      </c>
      <c r="C22" s="24" t="s">
        <v>28</v>
      </c>
      <c r="D22" s="24">
        <v>55.38</v>
      </c>
      <c r="E22" s="24">
        <v>23</v>
      </c>
      <c r="F22" s="24">
        <f>ROUNDUP(D22*E22/100,1)*100</f>
        <v>1280</v>
      </c>
      <c r="G22" s="24">
        <f t="shared" ref="G22:G29" si="4">F22</f>
        <v>1280</v>
      </c>
      <c r="H22" s="11">
        <f t="shared" ref="H22:H29" si="5">G22*3</f>
        <v>3840</v>
      </c>
      <c r="I22" s="14">
        <f>ROUND(G22/10*2%,0)*10</f>
        <v>30</v>
      </c>
      <c r="J22" s="11">
        <v>2</v>
      </c>
      <c r="K22" s="18" t="s">
        <v>24</v>
      </c>
      <c r="L22" s="11">
        <v>1</v>
      </c>
      <c r="M22" s="11" t="s">
        <v>17</v>
      </c>
      <c r="N22" s="6" t="s">
        <v>48</v>
      </c>
      <c r="O22" s="6" t="s">
        <v>51</v>
      </c>
    </row>
    <row r="23" s="1" customFormat="1" ht="28" customHeight="1" outlineLevel="1" spans="1:16">
      <c r="A23" s="11">
        <v>21</v>
      </c>
      <c r="B23" s="29" t="s">
        <v>52</v>
      </c>
      <c r="C23" s="24" t="s">
        <v>28</v>
      </c>
      <c r="D23" s="24">
        <v>78.76</v>
      </c>
      <c r="E23" s="24">
        <v>21</v>
      </c>
      <c r="F23" s="13">
        <f>ROUNDUP(D23*E23/10,1)*10</f>
        <v>1654</v>
      </c>
      <c r="G23" s="24">
        <f t="shared" si="4"/>
        <v>1654</v>
      </c>
      <c r="H23" s="11">
        <f t="shared" si="5"/>
        <v>4962</v>
      </c>
      <c r="I23" s="14">
        <v>20</v>
      </c>
      <c r="J23" s="11">
        <v>2</v>
      </c>
      <c r="K23" s="18" t="s">
        <v>24</v>
      </c>
      <c r="L23" s="11">
        <v>2</v>
      </c>
      <c r="M23" s="11" t="s">
        <v>17</v>
      </c>
      <c r="N23" s="6" t="s">
        <v>48</v>
      </c>
      <c r="O23" s="6" t="s">
        <v>51</v>
      </c>
    </row>
    <row r="24" s="1" customFormat="1" ht="28" customHeight="1" outlineLevel="1" spans="1:16">
      <c r="A24" s="11">
        <v>22</v>
      </c>
      <c r="B24" s="30" t="s">
        <v>53</v>
      </c>
      <c r="C24" s="24" t="s">
        <v>28</v>
      </c>
      <c r="D24" s="31">
        <v>121.62</v>
      </c>
      <c r="E24" s="11">
        <v>20</v>
      </c>
      <c r="F24" s="11">
        <v>2433</v>
      </c>
      <c r="G24" s="24">
        <f t="shared" si="4"/>
        <v>2433</v>
      </c>
      <c r="H24" s="11">
        <f t="shared" si="5"/>
        <v>7299</v>
      </c>
      <c r="I24" s="14">
        <v>50</v>
      </c>
      <c r="J24" s="11">
        <v>2</v>
      </c>
      <c r="K24" s="18" t="s">
        <v>24</v>
      </c>
      <c r="L24" s="11">
        <v>2</v>
      </c>
      <c r="M24" s="11" t="s">
        <v>17</v>
      </c>
      <c r="N24" s="6" t="s">
        <v>48</v>
      </c>
      <c r="O24" s="6" t="s">
        <v>51</v>
      </c>
    </row>
    <row r="25" s="1" customFormat="1" ht="28" customHeight="1" spans="1:16">
      <c r="A25" s="11">
        <v>23</v>
      </c>
      <c r="B25" s="30" t="s">
        <v>54</v>
      </c>
      <c r="C25" s="11" t="s">
        <v>28</v>
      </c>
      <c r="D25" s="11">
        <v>110.19</v>
      </c>
      <c r="E25" s="11">
        <v>20</v>
      </c>
      <c r="F25" s="11">
        <v>2204</v>
      </c>
      <c r="G25" s="11">
        <f t="shared" si="4"/>
        <v>2204</v>
      </c>
      <c r="H25" s="11">
        <f t="shared" si="5"/>
        <v>6612</v>
      </c>
      <c r="I25" s="14">
        <v>40</v>
      </c>
      <c r="J25" s="11">
        <v>2</v>
      </c>
      <c r="K25" s="18" t="s">
        <v>24</v>
      </c>
      <c r="L25" s="11">
        <v>2</v>
      </c>
      <c r="M25" s="11" t="s">
        <v>17</v>
      </c>
      <c r="N25" s="6" t="s">
        <v>48</v>
      </c>
      <c r="O25" s="6" t="s">
        <v>51</v>
      </c>
    </row>
    <row r="26" s="1" customFormat="1" ht="28" customHeight="1" spans="1:16">
      <c r="A26" s="11">
        <v>24</v>
      </c>
      <c r="B26" s="29" t="s">
        <v>55</v>
      </c>
      <c r="C26" s="24" t="s">
        <v>28</v>
      </c>
      <c r="D26" s="24">
        <v>136.92</v>
      </c>
      <c r="E26" s="24">
        <v>20</v>
      </c>
      <c r="F26" s="24">
        <v>2739</v>
      </c>
      <c r="G26" s="11">
        <f t="shared" si="4"/>
        <v>2739</v>
      </c>
      <c r="H26" s="11">
        <f t="shared" si="5"/>
        <v>8217</v>
      </c>
      <c r="I26" s="14">
        <v>50</v>
      </c>
      <c r="J26" s="11">
        <v>2</v>
      </c>
      <c r="K26" s="18" t="s">
        <v>24</v>
      </c>
      <c r="L26" s="11">
        <v>2</v>
      </c>
      <c r="M26" s="11" t="s">
        <v>17</v>
      </c>
      <c r="N26" s="6" t="s">
        <v>48</v>
      </c>
      <c r="O26" s="6" t="s">
        <v>51</v>
      </c>
    </row>
    <row r="27" s="1" customFormat="1" ht="28" customHeight="1" spans="1:16">
      <c r="A27" s="11">
        <v>25</v>
      </c>
      <c r="B27" s="20" t="s">
        <v>56</v>
      </c>
      <c r="C27" s="24" t="s">
        <v>28</v>
      </c>
      <c r="D27" s="24">
        <v>79.99</v>
      </c>
      <c r="E27" s="24">
        <v>20</v>
      </c>
      <c r="F27" s="13">
        <f>ROUNDUP(D27*E27/100,1)*100</f>
        <v>1600</v>
      </c>
      <c r="G27" s="11">
        <f t="shared" si="4"/>
        <v>1600</v>
      </c>
      <c r="H27" s="11">
        <f t="shared" si="5"/>
        <v>4800</v>
      </c>
      <c r="I27" s="14">
        <v>20</v>
      </c>
      <c r="J27" s="11">
        <v>2</v>
      </c>
      <c r="K27" s="18" t="s">
        <v>24</v>
      </c>
      <c r="L27" s="11">
        <v>2</v>
      </c>
      <c r="M27" s="11" t="s">
        <v>17</v>
      </c>
      <c r="N27" s="6" t="s">
        <v>48</v>
      </c>
      <c r="O27" s="6" t="s">
        <v>51</v>
      </c>
    </row>
    <row r="28" s="1" customFormat="1" ht="28" customHeight="1" spans="1:16">
      <c r="A28" s="11">
        <v>26</v>
      </c>
      <c r="B28" s="20" t="s">
        <v>57</v>
      </c>
      <c r="C28" s="13" t="s">
        <v>31</v>
      </c>
      <c r="D28" s="13">
        <v>44.46</v>
      </c>
      <c r="E28" s="13">
        <v>30</v>
      </c>
      <c r="F28" s="13">
        <v>1334</v>
      </c>
      <c r="G28" s="11">
        <f t="shared" si="4"/>
        <v>1334</v>
      </c>
      <c r="H28" s="11">
        <f t="shared" si="5"/>
        <v>4002</v>
      </c>
      <c r="I28" s="14">
        <v>30</v>
      </c>
      <c r="J28" s="13">
        <v>3</v>
      </c>
      <c r="K28" s="18" t="s">
        <v>24</v>
      </c>
      <c r="L28" s="11">
        <v>1</v>
      </c>
      <c r="M28" s="11" t="s">
        <v>17</v>
      </c>
      <c r="N28" s="6" t="s">
        <v>48</v>
      </c>
      <c r="O28" s="23" t="s">
        <v>49</v>
      </c>
    </row>
    <row r="29" s="1" customFormat="1" ht="28" customHeight="1" spans="1:16">
      <c r="A29" s="11">
        <v>27</v>
      </c>
      <c r="B29" s="21" t="s">
        <v>58</v>
      </c>
      <c r="C29" s="13" t="s">
        <v>31</v>
      </c>
      <c r="D29" s="11">
        <v>27.21</v>
      </c>
      <c r="E29" s="11">
        <v>28</v>
      </c>
      <c r="F29" s="11">
        <v>762</v>
      </c>
      <c r="G29" s="11">
        <f t="shared" si="4"/>
        <v>762</v>
      </c>
      <c r="H29" s="11">
        <f t="shared" si="5"/>
        <v>2286</v>
      </c>
      <c r="I29" s="14">
        <v>30</v>
      </c>
      <c r="J29" s="13">
        <v>3</v>
      </c>
      <c r="K29" s="18" t="s">
        <v>24</v>
      </c>
      <c r="L29" s="11">
        <v>1</v>
      </c>
      <c r="M29" s="11" t="s">
        <v>17</v>
      </c>
      <c r="N29" s="6" t="s">
        <v>48</v>
      </c>
      <c r="O29" s="23" t="s">
        <v>49</v>
      </c>
    </row>
    <row r="30" s="2" customFormat="1" ht="29.25" customHeight="1" spans="1:16">
      <c r="A30" s="21" t="s">
        <v>59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6"/>
      <c r="O30" s="6"/>
    </row>
  </sheetData>
  <mergeCells count="2">
    <mergeCell ref="A1:M1"/>
    <mergeCell ref="A30:M30"/>
  </mergeCells>
  <pageMargins left="0.700694444444445" right="0.700694444444445" top="0.511805555555556" bottom="0.432638888888889" header="0.393055555555556" footer="0.298611111111111"/>
  <pageSetup paperSize="9" scale="64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莉</cp:lastModifiedBy>
  <dcterms:created xsi:type="dcterms:W3CDTF">2023-05-23T03:15:00Z</dcterms:created>
  <dcterms:modified xsi:type="dcterms:W3CDTF">2026-01-08T06:40:44Z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DBB9EF7B570143B9A15DD291AEFC40A9_13</vt:lpwstr>
  </property>
  <property fmtid="{D5CDD505-2E9C-101B-9397-08002B2CF9AE}" pid="4" name="CalculationRule">
    <vt:i4>0</vt:i4>
  </property>
</Properties>
</file>