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<sst xmlns="http://schemas.openxmlformats.org/spreadsheetml/2006/main" count="143">
  <si>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t>附件：</t>
  </si>
  <si>
    <t>湖里区文化和旅游局第一批免申即享助企纾困运营助汇总表（拟兑现稿）</t>
  </si>
  <si>
    <t>序号</t>
  </si>
  <si>
    <t>行业划分</t>
  </si>
  <si>
    <t>所属行业</t>
  </si>
  <si>
    <t>企业名称</t>
  </si>
  <si>
    <t xml:space="preserve">符合兑付要求
（2021年10月-2022年3月营业额超100万元）
</t>
  </si>
  <si>
    <t>备注</t>
  </si>
  <si>
    <t>2021年10月-2022年3月营业额
（单位：元）</t>
  </si>
  <si>
    <t>拟兑现金额
（单位：元）</t>
  </si>
  <si>
    <t>先行兑付已兑现
（单位：元）</t>
  </si>
  <si>
    <t>本次兑现金额
（单位：元）</t>
  </si>
  <si>
    <t>住宿业企业（60家）</t>
  </si>
  <si>
    <t>住宿业</t>
  </si>
  <si>
    <t>厦门悦华酒店</t>
  </si>
  <si>
    <t>旅游饭店</t>
  </si>
  <si>
    <t>厦门福隆体育产业发展有限公司艾美酒店</t>
  </si>
  <si>
    <t>有福隆体育产业说明。</t>
  </si>
  <si>
    <t>其他住宿业</t>
  </si>
  <si>
    <t>厦门宋代尔酒店管理有限公司</t>
  </si>
  <si>
    <t>其他一般旅馆</t>
  </si>
  <si>
    <t>厦门美丽华大酒店</t>
  </si>
  <si>
    <t>厦门国际大酒店有限公司</t>
  </si>
  <si>
    <t>厦门空港佰翔花园酒店有限公司</t>
  </si>
  <si>
    <t>厦门海丝臻品佰翔琨烁酒店有限公司</t>
  </si>
  <si>
    <t>其他综合管理服务</t>
  </si>
  <si>
    <t>厦门市坤睿酒店管理有限公司</t>
  </si>
  <si>
    <t>厦门翔悦酒店有限公司</t>
  </si>
  <si>
    <t>厦门大亿酒店有限公司</t>
  </si>
  <si>
    <t>厦门雷迪森酒店有限公司喜来登酒店</t>
  </si>
  <si>
    <t>有雷迪森酒店说明。</t>
  </si>
  <si>
    <t>福建山水丽景大酒店有限公司</t>
  </si>
  <si>
    <t>厦门全谊酒店有限公司</t>
  </si>
  <si>
    <t>厦门君怡酒店有限公司</t>
  </si>
  <si>
    <t>厦门市圣希罗酒店有限公司</t>
  </si>
  <si>
    <t>厦门银海蓝酒店有限公司</t>
  </si>
  <si>
    <t>厦门腾华酒店有限公司</t>
  </si>
  <si>
    <t>厦门兆赫企业管理有限公司五缘湾酒店分公司</t>
  </si>
  <si>
    <t>有兆赫说明。</t>
  </si>
  <si>
    <t>厦门牡丹港都大酒店有限公司</t>
  </si>
  <si>
    <t>经济型连锁酒店</t>
  </si>
  <si>
    <t>厦门途欢寓酒店有限公司</t>
  </si>
  <si>
    <t>房地产租赁经营</t>
  </si>
  <si>
    <t>厦门禹洲酒店投资管理有限公司</t>
  </si>
  <si>
    <t>厦门天天假期酒店有限公司</t>
  </si>
  <si>
    <t>厦门汇广源朗豪酒店有限公司</t>
  </si>
  <si>
    <t>厦门佰翔五通酒店有限公司</t>
  </si>
  <si>
    <t>厦门和悦酒店有限公司</t>
  </si>
  <si>
    <t xml:space="preserve">其他住宿业  </t>
  </si>
  <si>
    <t>厦门聚园酒店有限公司</t>
  </si>
  <si>
    <t>厦门福佑大饭店</t>
  </si>
  <si>
    <t>厦门金宝大酒店</t>
  </si>
  <si>
    <t>厦门富美酒店有限公司</t>
  </si>
  <si>
    <t>厦门润庭酒店有限公司</t>
  </si>
  <si>
    <t>厦门温泉戴斯酒店有限公司</t>
  </si>
  <si>
    <t>厦门可居酒店有限公司</t>
  </si>
  <si>
    <t>厦门新东亚酒店有限公司</t>
  </si>
  <si>
    <t>腾烁（厦门）酒店有限公司</t>
  </si>
  <si>
    <t>丽星（厦门）酒店有限公司</t>
  </si>
  <si>
    <t>厦门万佳国际酒店有限责任公司</t>
  </si>
  <si>
    <t>厦门外岛酒店管理有限公司</t>
  </si>
  <si>
    <t>厦门齐创舫阳酒店管理有限公司</t>
  </si>
  <si>
    <t>探一索（厦门）酒店有限公司</t>
  </si>
  <si>
    <t>厦门禾正大酒店有限公司</t>
  </si>
  <si>
    <t>厦门晶珑酒店有限公司</t>
  </si>
  <si>
    <t>厦门市八山酒店有限公司</t>
  </si>
  <si>
    <t>厦门啡繁傲徽酒店管理有限公司</t>
  </si>
  <si>
    <t>厦门市鑫誉隆大酒店有限公司</t>
  </si>
  <si>
    <t>已享受一次疫情贷款贴息25228.19元</t>
  </si>
  <si>
    <t>厦门家和春天酒店有限公司</t>
  </si>
  <si>
    <t>厦门市五缘水乡酒店有限公司</t>
  </si>
  <si>
    <t>厦门市佰翔软件园酒店有限公司</t>
  </si>
  <si>
    <t>厦门市瑞丰祥酒店管理有限公司</t>
  </si>
  <si>
    <t>厦门凯怡酒店有限公司</t>
  </si>
  <si>
    <t>厦门颐欣酒店有限公司</t>
  </si>
  <si>
    <t>厦门华美椰林酒店有限公司</t>
  </si>
  <si>
    <t>厦门君联天成宾馆有限责任公司</t>
  </si>
  <si>
    <t>厦门市成功大酒店有限公司</t>
  </si>
  <si>
    <t>厦门兴贵隆酒店管理有限公司</t>
  </si>
  <si>
    <t>厦门心美酒店有限公司</t>
  </si>
  <si>
    <t>小规模纳税人</t>
  </si>
  <si>
    <t>厦门市晶裕商务酒店有限公司</t>
  </si>
  <si>
    <t>厦门托帕石酒店管理有限公司</t>
  </si>
  <si>
    <t>厦门蓝山越酒店有限公司</t>
  </si>
  <si>
    <t>厦门安泉峰酒店管理有限公司</t>
  </si>
  <si>
    <t>厦门庄跃酒店有限公司</t>
  </si>
  <si>
    <r>
      <rPr>
        <sz val="11"/>
        <color theme="1"/>
        <rFont val="宋体"/>
        <charset val="134"/>
        <scheme val="minor"/>
      </rPr>
      <t>旅游业企业（1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家）</t>
    </r>
  </si>
  <si>
    <t>厦门凌云玉石有限公司</t>
  </si>
  <si>
    <t>2A级景区</t>
  </si>
  <si>
    <t>其他文化艺术业</t>
  </si>
  <si>
    <t>厦门湖里国投旅游投资有限公司</t>
  </si>
  <si>
    <t>旅游会展服务</t>
  </si>
  <si>
    <t>厦门五缘专注游艇有限公司</t>
  </si>
  <si>
    <t>旅行社及相关服务</t>
  </si>
  <si>
    <t>厦门福游旅行社有限公司</t>
  </si>
  <si>
    <t>限上旅行社</t>
  </si>
  <si>
    <t>厦门新闻国际旅行社有限公司</t>
  </si>
  <si>
    <t>厦门和之旅国际旅行社有限公司</t>
  </si>
  <si>
    <t>福建云之航国际旅行社有限公司</t>
  </si>
  <si>
    <t>旅游客运</t>
  </si>
  <si>
    <t>鹿呦教育咨询（厦门）有限公司</t>
  </si>
  <si>
    <t>厦门孝尚旅行社有限公司</t>
  </si>
  <si>
    <t>厦门汇诚之旅旅行社有限公司</t>
  </si>
  <si>
    <t>会展业企业（10家）</t>
  </si>
  <si>
    <t>其他会议、展览及相关服务</t>
  </si>
  <si>
    <t>厦门市遨游天下会议服务有限公司</t>
  </si>
  <si>
    <t>厦门中天时代会展服务有限公司</t>
  </si>
  <si>
    <t>厦门艾搏展览服务有限公司</t>
  </si>
  <si>
    <t>厦门传承展览服务有限公司</t>
  </si>
  <si>
    <t xml:space="preserve">其他会议、展览及相关服务 </t>
  </si>
  <si>
    <t>厦门国贸会展运营有限公司</t>
  </si>
  <si>
    <t xml:space="preserve">其他会议、展览及相关服务     </t>
  </si>
  <si>
    <t>厦门国贸誉颁国际会展有限公司</t>
  </si>
  <si>
    <t>厦门国贸云展科技有限公司</t>
  </si>
  <si>
    <t>厦门市亿佰源展览有限公司</t>
  </si>
  <si>
    <t>场地准备活动</t>
  </si>
  <si>
    <t>厦门熙海岸文化产业有限公司</t>
  </si>
  <si>
    <t>文化会展服务</t>
  </si>
  <si>
    <t>厦门国贸凤凰国际展览有限公司</t>
  </si>
  <si>
    <t>体育业企业
（10家）</t>
  </si>
  <si>
    <t>体育</t>
  </si>
  <si>
    <t>厦门超鹿健身服务有限公司</t>
  </si>
  <si>
    <t>文化、体育和娱乐业</t>
  </si>
  <si>
    <t>简极科技有限公司</t>
  </si>
  <si>
    <t>文化艺术业</t>
  </si>
  <si>
    <t>厦门福隆体育产业发展有限公司健身俱乐部</t>
  </si>
  <si>
    <t>厦门恒远百润体育运动有限公司</t>
  </si>
  <si>
    <t>诺斯蒂文体发展（厦门）有限公司</t>
  </si>
  <si>
    <t>厦门路桥体育场馆有限公司</t>
  </si>
  <si>
    <t>惠动乐（厦门）体育文化有限公司</t>
  </si>
  <si>
    <t>娱乐业</t>
  </si>
  <si>
    <t>厦门都会健康俱乐部有限公司</t>
  </si>
  <si>
    <t>佰特菲（厦门）体育文化有限公司</t>
  </si>
  <si>
    <t>厦门形佳馨健身管理有限公司</t>
  </si>
  <si>
    <t>只符合一阶段（2家）</t>
  </si>
  <si>
    <t>旅行社服务</t>
  </si>
  <si>
    <t>厦门瀚博国际旅行社股份有限公司</t>
  </si>
  <si>
    <t>兑现时间2021年10-12月（合计满50万元）</t>
  </si>
  <si>
    <t>厦门科厦商务酒店有限公司</t>
  </si>
  <si>
    <r>
      <rPr>
        <sz val="10"/>
        <rFont val="宋体"/>
        <charset val="134"/>
      </rPr>
      <t>兑现时间2021年10-12月（合计满5</t>
    </r>
    <r>
      <rPr>
        <sz val="10"/>
        <rFont val="宋体"/>
        <charset val="134"/>
      </rPr>
      <t>0</t>
    </r>
    <r>
      <rPr>
        <sz val="10"/>
        <rFont val="宋体"/>
        <charset val="134"/>
      </rPr>
      <t>万元）</t>
    </r>
  </si>
  <si>
    <t>合计</t>
  </si>
  <si>
    <t>本次兑现总金额以单家企业本次兑现金额四舍五入计算后相加。</t>
  </si>
  <si>
    <t>科室意见：                                                                                     分管领导意见：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</si>
</sst>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00_);[Red]\(0.0000\)"/>
    <numFmt numFmtId="178" formatCode="0.00_ "/>
    <numFmt numFmtId="42" formatCode="_ &quot;￥&quot;* #,##0_ ;_ &quot;￥&quot;* \-#,##0_ ;_ &quot;￥&quot;* &quot;-&quot;_ ;_ @_ "/>
    <numFmt numFmtId="179" formatCode="0.00_);[Red]\(0.00\)"/>
    <numFmt numFmtId="44" formatCode="_ &quot;￥&quot;* #,##0.00_ ;_ &quot;￥&quot;* \-#,##0.00_ ;_ &quot;￥&quot;* &quot;-&quot;??_ ;_ @_ "/>
    <numFmt numFmtId="180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仿宋"/>
      <charset val="134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16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30" fillId="22" borderId="2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>
      <alignment vertical="center"/>
    </xf>
    <xf numFmtId="176" fontId="8" fillId="0" borderId="6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80" fontId="0" fillId="0" borderId="0" xfId="0" applyNumberFormat="1" applyFill="1">
      <alignment vertical="center"/>
    </xf>
    <xf numFmtId="179" fontId="11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workbookViewId="0">
      <selection activeCell="D1" sqref="D1"/>
    </sheetView>
  </sheetViews>
  <sheetFormatPr defaultColWidth="9" defaultRowHeight="13.5"/>
  <cols>
    <col min="1" max="1" width="3.75" customWidth="1"/>
    <col min="2" max="2" width="5.25" style="4" customWidth="1"/>
    <col min="3" max="3" width="25" style="4" customWidth="1"/>
    <col min="4" max="4" width="35.375" customWidth="1"/>
    <col min="5" max="5" width="14.375" customWidth="1"/>
    <col min="6" max="6" width="15.875" customWidth="1"/>
    <col min="7" max="7" width="11.375" customWidth="1"/>
    <col min="8" max="8" width="14.625" hidden="1" customWidth="1"/>
    <col min="9" max="9" width="14.625" customWidth="1"/>
    <col min="10" max="10" width="16.875" customWidth="1"/>
    <col min="11" max="11" width="16.375" customWidth="1"/>
    <col min="12" max="12" width="15" customWidth="1"/>
  </cols>
  <sheetData>
    <row r="1" ht="25" customHeight="1" spans="1:1">
      <c r="A1" s="5" t="s">
        <v>0</v>
      </c>
    </row>
    <row r="2" ht="3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5.25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10"/>
      <c r="G3" s="10"/>
      <c r="H3" s="10"/>
      <c r="I3" s="29"/>
      <c r="J3" s="7" t="s">
        <v>7</v>
      </c>
    </row>
    <row r="4" ht="48" spans="1:10">
      <c r="A4" s="11"/>
      <c r="B4" s="12"/>
      <c r="C4" s="12"/>
      <c r="D4" s="11"/>
      <c r="E4" s="13" t="s">
        <v>8</v>
      </c>
      <c r="F4" s="13" t="s">
        <v>9</v>
      </c>
      <c r="G4" s="13" t="s">
        <v>10</v>
      </c>
      <c r="H4" s="13" t="s">
        <v>11</v>
      </c>
      <c r="I4" s="13"/>
      <c r="J4" s="11"/>
    </row>
    <row r="5" s="1" customFormat="1" ht="16.5" customHeight="1" spans="1:10">
      <c r="A5" s="14">
        <v>1</v>
      </c>
      <c r="B5" s="15" t="s">
        <v>12</v>
      </c>
      <c r="C5" s="16" t="s">
        <v>13</v>
      </c>
      <c r="D5" s="17" t="s">
        <v>14</v>
      </c>
      <c r="E5" s="18">
        <v>59679933.52</v>
      </c>
      <c r="F5" s="19">
        <f>E5*0.01</f>
        <v>596799.3352</v>
      </c>
      <c r="G5" s="20">
        <v>401826</v>
      </c>
      <c r="H5" s="21">
        <f>F5-G5</f>
        <v>194973.3352</v>
      </c>
      <c r="I5" s="30">
        <v>194973.34</v>
      </c>
      <c r="J5" s="31"/>
    </row>
    <row r="6" s="1" customFormat="1" ht="44.25" customHeight="1" spans="1:10">
      <c r="A6" s="14">
        <v>2</v>
      </c>
      <c r="B6" s="22"/>
      <c r="C6" s="14" t="s">
        <v>15</v>
      </c>
      <c r="D6" s="23" t="s">
        <v>16</v>
      </c>
      <c r="E6" s="18">
        <v>23534651.97</v>
      </c>
      <c r="F6" s="19">
        <f t="shared" ref="F6:F59" si="0">E6*0.01</f>
        <v>235346.5197</v>
      </c>
      <c r="G6" s="20">
        <v>128167</v>
      </c>
      <c r="H6" s="21">
        <f t="shared" ref="H6:H68" si="1">F6-G6</f>
        <v>107179.5197</v>
      </c>
      <c r="I6" s="30">
        <v>107179.52</v>
      </c>
      <c r="J6" s="31" t="s">
        <v>17</v>
      </c>
    </row>
    <row r="7" s="2" customFormat="1" ht="16.5" customHeight="1" spans="1:10">
      <c r="A7" s="14">
        <v>3</v>
      </c>
      <c r="B7" s="22"/>
      <c r="C7" s="14" t="s">
        <v>18</v>
      </c>
      <c r="D7" s="17" t="s">
        <v>19</v>
      </c>
      <c r="E7" s="18">
        <v>4996420.1</v>
      </c>
      <c r="F7" s="19">
        <f t="shared" si="0"/>
        <v>49964.201</v>
      </c>
      <c r="G7" s="20">
        <v>12344</v>
      </c>
      <c r="H7" s="21">
        <f t="shared" si="1"/>
        <v>37620.201</v>
      </c>
      <c r="I7" s="30">
        <v>37620.2</v>
      </c>
      <c r="J7" s="31"/>
    </row>
    <row r="8" s="1" customFormat="1" ht="41.25" customHeight="1" spans="1:10">
      <c r="A8" s="14">
        <v>4</v>
      </c>
      <c r="B8" s="22"/>
      <c r="C8" s="14" t="s">
        <v>20</v>
      </c>
      <c r="D8" s="24" t="s">
        <v>21</v>
      </c>
      <c r="E8" s="18">
        <v>10650213.48</v>
      </c>
      <c r="F8" s="19">
        <f t="shared" si="0"/>
        <v>106502.1348</v>
      </c>
      <c r="G8" s="20">
        <v>72555</v>
      </c>
      <c r="H8" s="21">
        <f t="shared" si="1"/>
        <v>33947.1348</v>
      </c>
      <c r="I8" s="30">
        <v>33947.13</v>
      </c>
      <c r="J8" s="31"/>
    </row>
    <row r="9" s="2" customFormat="1" ht="16.5" customHeight="1" spans="1:10">
      <c r="A9" s="14">
        <v>5</v>
      </c>
      <c r="B9" s="22"/>
      <c r="C9" s="14" t="s">
        <v>15</v>
      </c>
      <c r="D9" s="17" t="s">
        <v>22</v>
      </c>
      <c r="E9" s="18">
        <v>49698958.63</v>
      </c>
      <c r="F9" s="19">
        <f t="shared" si="0"/>
        <v>496989.5863</v>
      </c>
      <c r="G9" s="20">
        <v>356475</v>
      </c>
      <c r="H9" s="21">
        <f t="shared" si="1"/>
        <v>140514.5863</v>
      </c>
      <c r="I9" s="30">
        <v>140514.59</v>
      </c>
      <c r="J9" s="31"/>
    </row>
    <row r="10" s="2" customFormat="1" ht="16.5" customHeight="1" spans="1:10">
      <c r="A10" s="14">
        <v>6</v>
      </c>
      <c r="B10" s="22"/>
      <c r="C10" s="14" t="s">
        <v>15</v>
      </c>
      <c r="D10" s="17" t="s">
        <v>23</v>
      </c>
      <c r="E10" s="18">
        <v>17718717.61</v>
      </c>
      <c r="F10" s="19">
        <f t="shared" si="0"/>
        <v>177187.1761</v>
      </c>
      <c r="G10" s="20">
        <v>97989</v>
      </c>
      <c r="H10" s="21">
        <f t="shared" si="1"/>
        <v>79198.1761</v>
      </c>
      <c r="I10" s="30">
        <v>79198.18</v>
      </c>
      <c r="J10" s="31"/>
    </row>
    <row r="11" s="1" customFormat="1" ht="30" customHeight="1" spans="1:10">
      <c r="A11" s="14">
        <v>7</v>
      </c>
      <c r="B11" s="22"/>
      <c r="C11" s="14" t="s">
        <v>13</v>
      </c>
      <c r="D11" s="25" t="s">
        <v>24</v>
      </c>
      <c r="E11" s="18">
        <v>8422697.85</v>
      </c>
      <c r="F11" s="19">
        <f t="shared" si="0"/>
        <v>84226.9785</v>
      </c>
      <c r="G11" s="20">
        <v>39544</v>
      </c>
      <c r="H11" s="21">
        <f t="shared" si="1"/>
        <v>44682.9785</v>
      </c>
      <c r="I11" s="30">
        <v>44682.98</v>
      </c>
      <c r="J11" s="31"/>
    </row>
    <row r="12" s="2" customFormat="1" ht="16.5" customHeight="1" spans="1:10">
      <c r="A12" s="14">
        <v>8</v>
      </c>
      <c r="B12" s="22"/>
      <c r="C12" s="14" t="s">
        <v>25</v>
      </c>
      <c r="D12" s="17" t="s">
        <v>26</v>
      </c>
      <c r="E12" s="18">
        <v>7281958.29</v>
      </c>
      <c r="F12" s="19">
        <f t="shared" si="0"/>
        <v>72819.5829</v>
      </c>
      <c r="G12" s="20">
        <v>43698</v>
      </c>
      <c r="H12" s="21">
        <f t="shared" si="1"/>
        <v>29121.5829</v>
      </c>
      <c r="I12" s="30">
        <v>29121.58</v>
      </c>
      <c r="J12" s="31"/>
    </row>
    <row r="13" s="2" customFormat="1" ht="16.5" customHeight="1" spans="1:10">
      <c r="A13" s="14">
        <v>9</v>
      </c>
      <c r="B13" s="22"/>
      <c r="C13" s="14" t="s">
        <v>20</v>
      </c>
      <c r="D13" s="17" t="s">
        <v>27</v>
      </c>
      <c r="E13" s="18">
        <v>4732296.24</v>
      </c>
      <c r="F13" s="19">
        <f t="shared" si="0"/>
        <v>47322.9624</v>
      </c>
      <c r="G13" s="20">
        <v>30383</v>
      </c>
      <c r="H13" s="21">
        <f t="shared" si="1"/>
        <v>16939.9624</v>
      </c>
      <c r="I13" s="30">
        <v>16939.96</v>
      </c>
      <c r="J13" s="31"/>
    </row>
    <row r="14" s="2" customFormat="1" ht="16.5" customHeight="1" spans="1:10">
      <c r="A14" s="14">
        <v>10</v>
      </c>
      <c r="B14" s="22"/>
      <c r="C14" s="14" t="s">
        <v>20</v>
      </c>
      <c r="D14" s="17" t="s">
        <v>28</v>
      </c>
      <c r="E14" s="18">
        <v>11820500.61</v>
      </c>
      <c r="F14" s="19">
        <f t="shared" si="0"/>
        <v>118205.0061</v>
      </c>
      <c r="G14" s="20">
        <v>67846</v>
      </c>
      <c r="H14" s="21">
        <f t="shared" si="1"/>
        <v>50359.0061</v>
      </c>
      <c r="I14" s="30">
        <v>50359.01</v>
      </c>
      <c r="J14" s="31"/>
    </row>
    <row r="15" s="2" customFormat="1" ht="24" customHeight="1" spans="1:10">
      <c r="A15" s="14">
        <v>11</v>
      </c>
      <c r="B15" s="22"/>
      <c r="C15" s="14" t="s">
        <v>15</v>
      </c>
      <c r="D15" s="25" t="s">
        <v>29</v>
      </c>
      <c r="E15" s="18">
        <v>24820807.08</v>
      </c>
      <c r="F15" s="19">
        <f t="shared" si="0"/>
        <v>248208.0708</v>
      </c>
      <c r="G15" s="20">
        <v>136642</v>
      </c>
      <c r="H15" s="21">
        <f t="shared" si="1"/>
        <v>111566.0708</v>
      </c>
      <c r="I15" s="30">
        <v>111566.07</v>
      </c>
      <c r="J15" s="31" t="s">
        <v>30</v>
      </c>
    </row>
    <row r="16" s="2" customFormat="1" ht="16.5" customHeight="1" spans="1:10">
      <c r="A16" s="14">
        <v>12</v>
      </c>
      <c r="B16" s="22"/>
      <c r="C16" s="14" t="s">
        <v>15</v>
      </c>
      <c r="D16" s="17" t="s">
        <v>31</v>
      </c>
      <c r="E16" s="18">
        <v>2724109.59</v>
      </c>
      <c r="F16" s="19">
        <f t="shared" si="0"/>
        <v>27241.0959</v>
      </c>
      <c r="G16" s="20">
        <v>14052</v>
      </c>
      <c r="H16" s="21">
        <f t="shared" si="1"/>
        <v>13189.0959</v>
      </c>
      <c r="I16" s="30">
        <v>13189.1</v>
      </c>
      <c r="J16" s="31"/>
    </row>
    <row r="17" s="2" customFormat="1" ht="16.5" customHeight="1" spans="1:10">
      <c r="A17" s="14">
        <v>13</v>
      </c>
      <c r="B17" s="22"/>
      <c r="C17" s="14" t="s">
        <v>20</v>
      </c>
      <c r="D17" s="24" t="s">
        <v>32</v>
      </c>
      <c r="E17" s="18">
        <v>3205603.2</v>
      </c>
      <c r="F17" s="19">
        <f t="shared" si="0"/>
        <v>32056.032</v>
      </c>
      <c r="G17" s="20">
        <v>14076</v>
      </c>
      <c r="H17" s="21">
        <f t="shared" si="1"/>
        <v>17980.032</v>
      </c>
      <c r="I17" s="30">
        <v>17980.03</v>
      </c>
      <c r="J17" s="31"/>
    </row>
    <row r="18" s="2" customFormat="1" ht="16.5" customHeight="1" spans="1:10">
      <c r="A18" s="14">
        <v>14</v>
      </c>
      <c r="B18" s="22"/>
      <c r="C18" s="14" t="s">
        <v>15</v>
      </c>
      <c r="D18" s="17" t="s">
        <v>33</v>
      </c>
      <c r="E18" s="18">
        <v>1536817.25</v>
      </c>
      <c r="F18" s="19">
        <f t="shared" si="0"/>
        <v>15368.1725</v>
      </c>
      <c r="G18" s="20">
        <v>10999</v>
      </c>
      <c r="H18" s="21">
        <f t="shared" si="1"/>
        <v>4369.1725</v>
      </c>
      <c r="I18" s="30">
        <v>4369.17</v>
      </c>
      <c r="J18" s="31"/>
    </row>
    <row r="19" s="2" customFormat="1" ht="16.5" customHeight="1" spans="1:10">
      <c r="A19" s="14">
        <v>15</v>
      </c>
      <c r="B19" s="22"/>
      <c r="C19" s="14" t="s">
        <v>15</v>
      </c>
      <c r="D19" s="24" t="s">
        <v>34</v>
      </c>
      <c r="E19" s="18">
        <v>5882288.61</v>
      </c>
      <c r="F19" s="19">
        <f t="shared" si="0"/>
        <v>58822.8861</v>
      </c>
      <c r="G19" s="20">
        <v>39440</v>
      </c>
      <c r="H19" s="21">
        <f t="shared" si="1"/>
        <v>19382.8861</v>
      </c>
      <c r="I19" s="30">
        <v>19382.89</v>
      </c>
      <c r="J19" s="31"/>
    </row>
    <row r="20" s="2" customFormat="1" ht="16.5" customHeight="1" spans="1:10">
      <c r="A20" s="14">
        <v>16</v>
      </c>
      <c r="B20" s="22"/>
      <c r="C20" s="14" t="s">
        <v>15</v>
      </c>
      <c r="D20" s="17" t="s">
        <v>35</v>
      </c>
      <c r="E20" s="18">
        <v>1893647.74</v>
      </c>
      <c r="F20" s="19">
        <f t="shared" si="0"/>
        <v>18936.4774</v>
      </c>
      <c r="G20" s="20">
        <v>11909</v>
      </c>
      <c r="H20" s="21">
        <f t="shared" si="1"/>
        <v>7027.4774</v>
      </c>
      <c r="I20" s="30">
        <v>7027.48</v>
      </c>
      <c r="J20" s="31"/>
    </row>
    <row r="21" s="2" customFormat="1" ht="16.5" customHeight="1" spans="1:10">
      <c r="A21" s="14">
        <v>17</v>
      </c>
      <c r="B21" s="22"/>
      <c r="C21" s="14" t="s">
        <v>20</v>
      </c>
      <c r="D21" s="17" t="s">
        <v>36</v>
      </c>
      <c r="E21" s="18">
        <v>3143525.88</v>
      </c>
      <c r="F21" s="19">
        <f t="shared" si="0"/>
        <v>31435.2588</v>
      </c>
      <c r="G21" s="20">
        <v>19073</v>
      </c>
      <c r="H21" s="21">
        <f t="shared" si="1"/>
        <v>12362.2588</v>
      </c>
      <c r="I21" s="30">
        <v>12362.26</v>
      </c>
      <c r="J21" s="31"/>
    </row>
    <row r="22" s="2" customFormat="1" ht="36.75" customHeight="1" spans="1:10">
      <c r="A22" s="14">
        <v>18</v>
      </c>
      <c r="B22" s="22"/>
      <c r="C22" s="14" t="s">
        <v>15</v>
      </c>
      <c r="D22" s="25" t="s">
        <v>37</v>
      </c>
      <c r="E22" s="18">
        <v>41115572.91</v>
      </c>
      <c r="F22" s="19">
        <f t="shared" si="0"/>
        <v>411155.7291</v>
      </c>
      <c r="G22" s="20">
        <v>237790</v>
      </c>
      <c r="H22" s="21">
        <f t="shared" si="1"/>
        <v>173365.7291</v>
      </c>
      <c r="I22" s="30">
        <v>173365.73</v>
      </c>
      <c r="J22" s="31" t="s">
        <v>38</v>
      </c>
    </row>
    <row r="23" s="2" customFormat="1" ht="16.5" customHeight="1" spans="1:10">
      <c r="A23" s="14">
        <v>19</v>
      </c>
      <c r="B23" s="22"/>
      <c r="C23" s="14" t="s">
        <v>15</v>
      </c>
      <c r="D23" s="17" t="s">
        <v>39</v>
      </c>
      <c r="E23" s="18">
        <v>17361034.31</v>
      </c>
      <c r="F23" s="19">
        <f t="shared" si="0"/>
        <v>173610.3431</v>
      </c>
      <c r="G23" s="20">
        <v>95421</v>
      </c>
      <c r="H23" s="21">
        <f t="shared" si="1"/>
        <v>78189.3431</v>
      </c>
      <c r="I23" s="30">
        <v>78189.34</v>
      </c>
      <c r="J23" s="31"/>
    </row>
    <row r="24" s="1" customFormat="1" ht="16.5" customHeight="1" spans="1:10">
      <c r="A24" s="14">
        <v>20</v>
      </c>
      <c r="B24" s="22"/>
      <c r="C24" s="14" t="s">
        <v>40</v>
      </c>
      <c r="D24" s="17" t="s">
        <v>41</v>
      </c>
      <c r="E24" s="18">
        <v>1262711.24</v>
      </c>
      <c r="F24" s="19">
        <f t="shared" si="0"/>
        <v>12627.1124</v>
      </c>
      <c r="G24" s="20">
        <v>5606</v>
      </c>
      <c r="H24" s="21">
        <f t="shared" si="1"/>
        <v>7021.1124</v>
      </c>
      <c r="I24" s="30">
        <v>7021.11</v>
      </c>
      <c r="J24" s="31"/>
    </row>
    <row r="25" s="2" customFormat="1" ht="16.5" customHeight="1" spans="1:10">
      <c r="A25" s="14">
        <v>21</v>
      </c>
      <c r="B25" s="22"/>
      <c r="C25" s="14" t="s">
        <v>42</v>
      </c>
      <c r="D25" s="17" t="s">
        <v>43</v>
      </c>
      <c r="E25" s="18">
        <v>39646129.79</v>
      </c>
      <c r="F25" s="19">
        <f t="shared" si="0"/>
        <v>396461.2979</v>
      </c>
      <c r="G25" s="20">
        <v>223909</v>
      </c>
      <c r="H25" s="21">
        <f t="shared" si="1"/>
        <v>172552.2979</v>
      </c>
      <c r="I25" s="30">
        <v>172552.3</v>
      </c>
      <c r="J25" s="31"/>
    </row>
    <row r="26" s="2" customFormat="1" ht="16.5" customHeight="1" spans="1:10">
      <c r="A26" s="14">
        <v>22</v>
      </c>
      <c r="B26" s="22"/>
      <c r="C26" s="14" t="s">
        <v>15</v>
      </c>
      <c r="D26" s="17" t="s">
        <v>44</v>
      </c>
      <c r="E26" s="18">
        <v>1459367.95</v>
      </c>
      <c r="F26" s="19">
        <f t="shared" si="0"/>
        <v>14593.6795</v>
      </c>
      <c r="G26" s="20">
        <v>7778</v>
      </c>
      <c r="H26" s="21">
        <f t="shared" si="1"/>
        <v>6815.6795</v>
      </c>
      <c r="I26" s="30">
        <v>6815.68</v>
      </c>
      <c r="J26" s="31"/>
    </row>
    <row r="27" s="1" customFormat="1" ht="16.5" customHeight="1" spans="1:10">
      <c r="A27" s="14">
        <v>23</v>
      </c>
      <c r="B27" s="22"/>
      <c r="C27" s="14" t="s">
        <v>15</v>
      </c>
      <c r="D27" s="17" t="s">
        <v>45</v>
      </c>
      <c r="E27" s="18">
        <v>28241296.36</v>
      </c>
      <c r="F27" s="19">
        <f t="shared" si="0"/>
        <v>282412.9636</v>
      </c>
      <c r="G27" s="20">
        <v>154446</v>
      </c>
      <c r="H27" s="21">
        <f t="shared" si="1"/>
        <v>127966.9636</v>
      </c>
      <c r="I27" s="30">
        <v>127966.96</v>
      </c>
      <c r="J27" s="31"/>
    </row>
    <row r="28" s="1" customFormat="1" ht="16.5" customHeight="1" spans="1:10">
      <c r="A28" s="14">
        <v>24</v>
      </c>
      <c r="B28" s="22"/>
      <c r="C28" s="14" t="s">
        <v>15</v>
      </c>
      <c r="D28" s="17" t="s">
        <v>46</v>
      </c>
      <c r="E28" s="18">
        <v>66196450.66</v>
      </c>
      <c r="F28" s="19">
        <f t="shared" si="0"/>
        <v>661964.5066</v>
      </c>
      <c r="G28" s="20">
        <v>367008</v>
      </c>
      <c r="H28" s="21">
        <f t="shared" si="1"/>
        <v>294956.5066</v>
      </c>
      <c r="I28" s="30">
        <v>294956.51</v>
      </c>
      <c r="J28" s="31"/>
    </row>
    <row r="29" s="3" customFormat="1" ht="16.5" customHeight="1" spans="1:10">
      <c r="A29" s="14">
        <v>25</v>
      </c>
      <c r="B29" s="22"/>
      <c r="C29" s="14" t="s">
        <v>15</v>
      </c>
      <c r="D29" s="17" t="s">
        <v>47</v>
      </c>
      <c r="E29" s="18">
        <v>13695963.29</v>
      </c>
      <c r="F29" s="19">
        <f t="shared" si="0"/>
        <v>136959.6329</v>
      </c>
      <c r="G29" s="26">
        <v>0</v>
      </c>
      <c r="H29" s="21">
        <f t="shared" si="1"/>
        <v>136959.6329</v>
      </c>
      <c r="I29" s="30">
        <v>136959.63</v>
      </c>
      <c r="J29" s="31"/>
    </row>
    <row r="30" s="3" customFormat="1" ht="16.5" customHeight="1" spans="1:10">
      <c r="A30" s="14">
        <v>26</v>
      </c>
      <c r="B30" s="22"/>
      <c r="C30" s="16" t="s">
        <v>48</v>
      </c>
      <c r="D30" s="24" t="s">
        <v>49</v>
      </c>
      <c r="E30" s="18">
        <v>4345968.7</v>
      </c>
      <c r="F30" s="19">
        <f t="shared" si="0"/>
        <v>43459.687</v>
      </c>
      <c r="G30" s="26">
        <v>0</v>
      </c>
      <c r="H30" s="21">
        <f t="shared" si="1"/>
        <v>43459.687</v>
      </c>
      <c r="I30" s="30">
        <v>43459.69</v>
      </c>
      <c r="J30" s="31"/>
    </row>
    <row r="31" s="1" customFormat="1" ht="16.5" customHeight="1" spans="1:10">
      <c r="A31" s="14">
        <v>27</v>
      </c>
      <c r="B31" s="22"/>
      <c r="C31" s="14" t="s">
        <v>18</v>
      </c>
      <c r="D31" s="17" t="s">
        <v>50</v>
      </c>
      <c r="E31" s="18">
        <v>2986147.66</v>
      </c>
      <c r="F31" s="19">
        <f t="shared" si="0"/>
        <v>29861.4766</v>
      </c>
      <c r="G31" s="26">
        <v>0</v>
      </c>
      <c r="H31" s="21">
        <f t="shared" si="1"/>
        <v>29861.4766</v>
      </c>
      <c r="I31" s="30">
        <v>29861.48</v>
      </c>
      <c r="J31" s="31"/>
    </row>
    <row r="32" s="3" customFormat="1" ht="16.5" customHeight="1" spans="1:10">
      <c r="A32" s="14">
        <v>28</v>
      </c>
      <c r="B32" s="22"/>
      <c r="C32" s="14" t="s">
        <v>20</v>
      </c>
      <c r="D32" s="17" t="s">
        <v>51</v>
      </c>
      <c r="E32" s="18">
        <v>3276112.63</v>
      </c>
      <c r="F32" s="19">
        <f t="shared" si="0"/>
        <v>32761.1263</v>
      </c>
      <c r="G32" s="26">
        <v>0</v>
      </c>
      <c r="H32" s="21">
        <f t="shared" si="1"/>
        <v>32761.1263</v>
      </c>
      <c r="I32" s="30">
        <v>32761.13</v>
      </c>
      <c r="J32" s="31"/>
    </row>
    <row r="33" s="3" customFormat="1" ht="16.5" customHeight="1" spans="1:10">
      <c r="A33" s="14">
        <v>29</v>
      </c>
      <c r="B33" s="22"/>
      <c r="C33" s="14" t="s">
        <v>18</v>
      </c>
      <c r="D33" s="24" t="s">
        <v>52</v>
      </c>
      <c r="E33" s="18">
        <v>3303403.18</v>
      </c>
      <c r="F33" s="19">
        <f t="shared" si="0"/>
        <v>33034.0318</v>
      </c>
      <c r="G33" s="26">
        <v>0</v>
      </c>
      <c r="H33" s="21">
        <f t="shared" si="1"/>
        <v>33034.0318</v>
      </c>
      <c r="I33" s="30">
        <v>33034.03</v>
      </c>
      <c r="J33" s="31"/>
    </row>
    <row r="34" s="2" customFormat="1" ht="16.5" customHeight="1" spans="1:10">
      <c r="A34" s="14">
        <v>30</v>
      </c>
      <c r="B34" s="22"/>
      <c r="C34" s="14" t="s">
        <v>40</v>
      </c>
      <c r="D34" s="17" t="s">
        <v>53</v>
      </c>
      <c r="E34" s="18">
        <v>4993324.63</v>
      </c>
      <c r="F34" s="19">
        <f t="shared" si="0"/>
        <v>49933.2463</v>
      </c>
      <c r="G34" s="26">
        <v>0</v>
      </c>
      <c r="H34" s="21">
        <f t="shared" si="1"/>
        <v>49933.2463</v>
      </c>
      <c r="I34" s="30">
        <v>49933.25</v>
      </c>
      <c r="J34" s="31"/>
    </row>
    <row r="35" s="2" customFormat="1" ht="16.5" customHeight="1" spans="1:10">
      <c r="A35" s="14">
        <v>31</v>
      </c>
      <c r="B35" s="22"/>
      <c r="C35" s="14" t="s">
        <v>20</v>
      </c>
      <c r="D35" s="24" t="s">
        <v>54</v>
      </c>
      <c r="E35" s="18">
        <v>1708752.2</v>
      </c>
      <c r="F35" s="19">
        <f t="shared" si="0"/>
        <v>17087.522</v>
      </c>
      <c r="G35" s="26">
        <v>0</v>
      </c>
      <c r="H35" s="21">
        <f t="shared" si="1"/>
        <v>17087.522</v>
      </c>
      <c r="I35" s="30">
        <v>17087.52</v>
      </c>
      <c r="J35" s="31"/>
    </row>
    <row r="36" s="2" customFormat="1" ht="16.5" customHeight="1" spans="1:10">
      <c r="A36" s="14">
        <v>32</v>
      </c>
      <c r="B36" s="22"/>
      <c r="C36" s="14" t="s">
        <v>20</v>
      </c>
      <c r="D36" s="17" t="s">
        <v>55</v>
      </c>
      <c r="E36" s="18">
        <v>43618396.99</v>
      </c>
      <c r="F36" s="19">
        <f t="shared" si="0"/>
        <v>436183.9699</v>
      </c>
      <c r="G36" s="26">
        <v>0</v>
      </c>
      <c r="H36" s="21">
        <f t="shared" si="1"/>
        <v>436183.9699</v>
      </c>
      <c r="I36" s="30">
        <v>436183.97</v>
      </c>
      <c r="J36" s="31"/>
    </row>
    <row r="37" s="2" customFormat="1" ht="16.5" customHeight="1" spans="1:10">
      <c r="A37" s="14">
        <v>33</v>
      </c>
      <c r="B37" s="22"/>
      <c r="C37" s="14" t="s">
        <v>20</v>
      </c>
      <c r="D37" s="24" t="s">
        <v>56</v>
      </c>
      <c r="E37" s="18">
        <v>6272670.07</v>
      </c>
      <c r="F37" s="19">
        <f t="shared" si="0"/>
        <v>62726.7007</v>
      </c>
      <c r="G37" s="26">
        <v>0</v>
      </c>
      <c r="H37" s="21">
        <f t="shared" si="1"/>
        <v>62726.7007</v>
      </c>
      <c r="I37" s="30">
        <v>62726.7</v>
      </c>
      <c r="J37" s="31"/>
    </row>
    <row r="38" s="2" customFormat="1" ht="16.5" customHeight="1" spans="1:10">
      <c r="A38" s="14">
        <v>34</v>
      </c>
      <c r="B38" s="22"/>
      <c r="C38" s="14" t="s">
        <v>15</v>
      </c>
      <c r="D38" s="24" t="s">
        <v>57</v>
      </c>
      <c r="E38" s="18">
        <v>6318775.33</v>
      </c>
      <c r="F38" s="19">
        <f t="shared" si="0"/>
        <v>63187.7533</v>
      </c>
      <c r="G38" s="26">
        <v>0</v>
      </c>
      <c r="H38" s="21">
        <f t="shared" si="1"/>
        <v>63187.7533</v>
      </c>
      <c r="I38" s="30">
        <v>63187.75</v>
      </c>
      <c r="J38" s="31"/>
    </row>
    <row r="39" s="2" customFormat="1" ht="16.5" customHeight="1" spans="1:10">
      <c r="A39" s="14">
        <v>35</v>
      </c>
      <c r="B39" s="22"/>
      <c r="C39" s="14" t="s">
        <v>20</v>
      </c>
      <c r="D39" s="27" t="s">
        <v>58</v>
      </c>
      <c r="E39" s="18">
        <v>1881463.51</v>
      </c>
      <c r="F39" s="19">
        <f t="shared" si="0"/>
        <v>18814.6351</v>
      </c>
      <c r="G39" s="26">
        <v>0</v>
      </c>
      <c r="H39" s="21">
        <f t="shared" si="1"/>
        <v>18814.6351</v>
      </c>
      <c r="I39" s="30">
        <v>18814.64</v>
      </c>
      <c r="J39" s="31"/>
    </row>
    <row r="40" s="2" customFormat="1" ht="16.5" customHeight="1" spans="1:10">
      <c r="A40" s="14">
        <v>36</v>
      </c>
      <c r="B40" s="22"/>
      <c r="C40" s="14" t="s">
        <v>15</v>
      </c>
      <c r="D40" s="27" t="s">
        <v>59</v>
      </c>
      <c r="E40" s="18">
        <v>17089377.18</v>
      </c>
      <c r="F40" s="19">
        <f t="shared" si="0"/>
        <v>170893.7718</v>
      </c>
      <c r="G40" s="26">
        <v>0</v>
      </c>
      <c r="H40" s="21">
        <f t="shared" si="1"/>
        <v>170893.7718</v>
      </c>
      <c r="I40" s="30">
        <v>170893.77</v>
      </c>
      <c r="J40" s="31"/>
    </row>
    <row r="41" s="2" customFormat="1" ht="16.5" customHeight="1" spans="1:10">
      <c r="A41" s="14">
        <v>37</v>
      </c>
      <c r="B41" s="22"/>
      <c r="C41" s="14" t="s">
        <v>18</v>
      </c>
      <c r="D41" s="27" t="s">
        <v>60</v>
      </c>
      <c r="E41" s="18">
        <v>3357463.61</v>
      </c>
      <c r="F41" s="19">
        <f t="shared" si="0"/>
        <v>33574.6361</v>
      </c>
      <c r="G41" s="26">
        <v>0</v>
      </c>
      <c r="H41" s="21">
        <f t="shared" si="1"/>
        <v>33574.6361</v>
      </c>
      <c r="I41" s="30">
        <v>33574.64</v>
      </c>
      <c r="J41" s="31"/>
    </row>
    <row r="42" s="2" customFormat="1" ht="16.5" customHeight="1" spans="1:10">
      <c r="A42" s="14">
        <v>38</v>
      </c>
      <c r="B42" s="22"/>
      <c r="C42" s="14" t="s">
        <v>15</v>
      </c>
      <c r="D42" s="27" t="s">
        <v>61</v>
      </c>
      <c r="E42" s="18">
        <v>13038250.65</v>
      </c>
      <c r="F42" s="19">
        <f t="shared" si="0"/>
        <v>130382.5065</v>
      </c>
      <c r="G42" s="26">
        <v>0</v>
      </c>
      <c r="H42" s="21">
        <f t="shared" si="1"/>
        <v>130382.5065</v>
      </c>
      <c r="I42" s="30">
        <v>130382.51</v>
      </c>
      <c r="J42" s="31"/>
    </row>
    <row r="43" s="2" customFormat="1" ht="16.5" customHeight="1" spans="1:10">
      <c r="A43" s="14">
        <v>39</v>
      </c>
      <c r="B43" s="22"/>
      <c r="C43" s="14" t="s">
        <v>20</v>
      </c>
      <c r="D43" s="27" t="s">
        <v>62</v>
      </c>
      <c r="E43" s="18">
        <v>9896226.28</v>
      </c>
      <c r="F43" s="19">
        <f t="shared" si="0"/>
        <v>98962.2628</v>
      </c>
      <c r="G43" s="26">
        <v>0</v>
      </c>
      <c r="H43" s="21">
        <f t="shared" si="1"/>
        <v>98962.2628</v>
      </c>
      <c r="I43" s="30">
        <v>98962.26</v>
      </c>
      <c r="J43" s="31"/>
    </row>
    <row r="44" s="2" customFormat="1" ht="16.5" customHeight="1" spans="1:10">
      <c r="A44" s="14">
        <v>40</v>
      </c>
      <c r="B44" s="22"/>
      <c r="C44" s="14" t="s">
        <v>20</v>
      </c>
      <c r="D44" s="27" t="s">
        <v>63</v>
      </c>
      <c r="E44" s="18">
        <v>2155742.81</v>
      </c>
      <c r="F44" s="19">
        <f t="shared" si="0"/>
        <v>21557.4281</v>
      </c>
      <c r="G44" s="26">
        <v>0</v>
      </c>
      <c r="H44" s="21">
        <f t="shared" si="1"/>
        <v>21557.4281</v>
      </c>
      <c r="I44" s="30">
        <v>21557.43</v>
      </c>
      <c r="J44" s="31"/>
    </row>
    <row r="45" s="2" customFormat="1" ht="16.5" customHeight="1" spans="1:10">
      <c r="A45" s="14">
        <v>41</v>
      </c>
      <c r="B45" s="22"/>
      <c r="C45" s="14" t="s">
        <v>20</v>
      </c>
      <c r="D45" s="27" t="s">
        <v>64</v>
      </c>
      <c r="E45" s="18">
        <v>2431004.93</v>
      </c>
      <c r="F45" s="19">
        <f t="shared" si="0"/>
        <v>24310.0493</v>
      </c>
      <c r="G45" s="26">
        <v>0</v>
      </c>
      <c r="H45" s="21">
        <f t="shared" si="1"/>
        <v>24310.0493</v>
      </c>
      <c r="I45" s="30">
        <v>24310.05</v>
      </c>
      <c r="J45" s="31"/>
    </row>
    <row r="46" s="2" customFormat="1" ht="16.5" customHeight="1" spans="1:10">
      <c r="A46" s="14">
        <v>42</v>
      </c>
      <c r="B46" s="22"/>
      <c r="C46" s="14" t="s">
        <v>40</v>
      </c>
      <c r="D46" s="27" t="s">
        <v>65</v>
      </c>
      <c r="E46" s="18">
        <v>3804852.14</v>
      </c>
      <c r="F46" s="19">
        <f t="shared" si="0"/>
        <v>38048.5214</v>
      </c>
      <c r="G46" s="26">
        <v>0</v>
      </c>
      <c r="H46" s="21">
        <f t="shared" si="1"/>
        <v>38048.5214</v>
      </c>
      <c r="I46" s="30">
        <v>38048.52</v>
      </c>
      <c r="J46" s="31"/>
    </row>
    <row r="47" s="1" customFormat="1" ht="16.5" customHeight="1" spans="1:10">
      <c r="A47" s="14">
        <v>43</v>
      </c>
      <c r="B47" s="22"/>
      <c r="C47" s="14" t="s">
        <v>25</v>
      </c>
      <c r="D47" s="27" t="s">
        <v>66</v>
      </c>
      <c r="E47" s="18">
        <v>5482181.31</v>
      </c>
      <c r="F47" s="19">
        <f t="shared" si="0"/>
        <v>54821.8131</v>
      </c>
      <c r="G47" s="26">
        <v>0</v>
      </c>
      <c r="H47" s="21">
        <f t="shared" si="1"/>
        <v>54821.8131</v>
      </c>
      <c r="I47" s="30">
        <v>54821.81</v>
      </c>
      <c r="J47" s="31"/>
    </row>
    <row r="48" s="1" customFormat="1" ht="33.75" customHeight="1" spans="1:10">
      <c r="A48" s="14">
        <v>44</v>
      </c>
      <c r="B48" s="22"/>
      <c r="C48" s="14" t="s">
        <v>20</v>
      </c>
      <c r="D48" s="27" t="s">
        <v>67</v>
      </c>
      <c r="E48" s="18">
        <v>1175143.15</v>
      </c>
      <c r="F48" s="19">
        <f t="shared" si="0"/>
        <v>11751.4315</v>
      </c>
      <c r="G48" s="26">
        <v>0</v>
      </c>
      <c r="H48" s="21">
        <f t="shared" si="1"/>
        <v>11751.4315</v>
      </c>
      <c r="I48" s="30">
        <v>11751.43</v>
      </c>
      <c r="J48" s="31" t="s">
        <v>68</v>
      </c>
    </row>
    <row r="49" s="1" customFormat="1" ht="16.5" customHeight="1" spans="1:10">
      <c r="A49" s="14">
        <v>45</v>
      </c>
      <c r="B49" s="22"/>
      <c r="C49" s="14" t="s">
        <v>40</v>
      </c>
      <c r="D49" s="27" t="s">
        <v>69</v>
      </c>
      <c r="E49" s="18">
        <v>1704737.84</v>
      </c>
      <c r="F49" s="19">
        <f t="shared" si="0"/>
        <v>17047.3784</v>
      </c>
      <c r="G49" s="26">
        <v>0</v>
      </c>
      <c r="H49" s="21">
        <f t="shared" si="1"/>
        <v>17047.3784</v>
      </c>
      <c r="I49" s="30">
        <v>17047.38</v>
      </c>
      <c r="J49" s="31"/>
    </row>
    <row r="50" s="1" customFormat="1" ht="16.5" customHeight="1" spans="1:10">
      <c r="A50" s="14">
        <v>46</v>
      </c>
      <c r="B50" s="22"/>
      <c r="C50" s="14" t="s">
        <v>15</v>
      </c>
      <c r="D50" s="27" t="s">
        <v>70</v>
      </c>
      <c r="E50" s="18">
        <v>15911020.36</v>
      </c>
      <c r="F50" s="19">
        <f t="shared" si="0"/>
        <v>159110.2036</v>
      </c>
      <c r="G50" s="26">
        <v>0</v>
      </c>
      <c r="H50" s="21">
        <f t="shared" si="1"/>
        <v>159110.2036</v>
      </c>
      <c r="I50" s="30">
        <v>159110.2</v>
      </c>
      <c r="J50" s="31"/>
    </row>
    <row r="51" s="1" customFormat="1" ht="16.5" customHeight="1" spans="1:10">
      <c r="A51" s="14">
        <v>47</v>
      </c>
      <c r="B51" s="22"/>
      <c r="C51" s="14" t="s">
        <v>13</v>
      </c>
      <c r="D51" s="27" t="s">
        <v>71</v>
      </c>
      <c r="E51" s="18">
        <v>22762445.62</v>
      </c>
      <c r="F51" s="19">
        <f t="shared" si="0"/>
        <v>227624.4562</v>
      </c>
      <c r="G51" s="26">
        <v>0</v>
      </c>
      <c r="H51" s="21">
        <f t="shared" si="1"/>
        <v>227624.4562</v>
      </c>
      <c r="I51" s="30">
        <v>227624.46</v>
      </c>
      <c r="J51" s="31"/>
    </row>
    <row r="52" s="1" customFormat="1" ht="16.5" customHeight="1" spans="1:10">
      <c r="A52" s="14">
        <v>48</v>
      </c>
      <c r="B52" s="22"/>
      <c r="C52" s="14" t="s">
        <v>13</v>
      </c>
      <c r="D52" s="27" t="s">
        <v>72</v>
      </c>
      <c r="E52" s="18">
        <v>6349667.11</v>
      </c>
      <c r="F52" s="19">
        <f t="shared" si="0"/>
        <v>63496.6711</v>
      </c>
      <c r="G52" s="26">
        <v>0</v>
      </c>
      <c r="H52" s="21">
        <f t="shared" si="1"/>
        <v>63496.6711</v>
      </c>
      <c r="I52" s="30">
        <v>63496.67</v>
      </c>
      <c r="J52" s="31"/>
    </row>
    <row r="53" s="1" customFormat="1" ht="16.5" customHeight="1" spans="1:10">
      <c r="A53" s="14">
        <v>49</v>
      </c>
      <c r="B53" s="22"/>
      <c r="C53" s="14" t="s">
        <v>15</v>
      </c>
      <c r="D53" s="27" t="s">
        <v>73</v>
      </c>
      <c r="E53" s="18">
        <v>2190668.03</v>
      </c>
      <c r="F53" s="19">
        <f t="shared" si="0"/>
        <v>21906.6803</v>
      </c>
      <c r="G53" s="26">
        <v>0</v>
      </c>
      <c r="H53" s="21">
        <f t="shared" si="1"/>
        <v>21906.6803</v>
      </c>
      <c r="I53" s="30">
        <v>21906.68</v>
      </c>
      <c r="J53" s="31"/>
    </row>
    <row r="54" s="1" customFormat="1" ht="16.5" customHeight="1" spans="1:10">
      <c r="A54" s="14">
        <v>50</v>
      </c>
      <c r="B54" s="22"/>
      <c r="C54" s="14" t="s">
        <v>40</v>
      </c>
      <c r="D54" s="27" t="s">
        <v>74</v>
      </c>
      <c r="E54" s="18">
        <v>1661710.31</v>
      </c>
      <c r="F54" s="19">
        <f t="shared" si="0"/>
        <v>16617.1031</v>
      </c>
      <c r="G54" s="26">
        <v>0</v>
      </c>
      <c r="H54" s="21">
        <f t="shared" si="1"/>
        <v>16617.1031</v>
      </c>
      <c r="I54" s="30">
        <v>16617.1</v>
      </c>
      <c r="J54" s="31"/>
    </row>
    <row r="55" s="1" customFormat="1" ht="16.5" customHeight="1" spans="1:10">
      <c r="A55" s="14">
        <v>51</v>
      </c>
      <c r="B55" s="22"/>
      <c r="C55" s="14" t="s">
        <v>20</v>
      </c>
      <c r="D55" s="27" t="s">
        <v>75</v>
      </c>
      <c r="E55" s="18">
        <v>4586350.91</v>
      </c>
      <c r="F55" s="19">
        <f t="shared" si="0"/>
        <v>45863.5091</v>
      </c>
      <c r="G55" s="26">
        <v>0</v>
      </c>
      <c r="H55" s="21">
        <f t="shared" si="1"/>
        <v>45863.5091</v>
      </c>
      <c r="I55" s="30">
        <v>45863.51</v>
      </c>
      <c r="J55" s="31"/>
    </row>
    <row r="56" s="1" customFormat="1" ht="16.5" customHeight="1" spans="1:10">
      <c r="A56" s="14">
        <v>52</v>
      </c>
      <c r="B56" s="22"/>
      <c r="C56" s="14" t="s">
        <v>15</v>
      </c>
      <c r="D56" s="27" t="s">
        <v>76</v>
      </c>
      <c r="E56" s="18">
        <v>3238535.83</v>
      </c>
      <c r="F56" s="19">
        <f t="shared" si="0"/>
        <v>32385.3583</v>
      </c>
      <c r="G56" s="26">
        <v>0</v>
      </c>
      <c r="H56" s="21">
        <f t="shared" si="1"/>
        <v>32385.3583</v>
      </c>
      <c r="I56" s="30">
        <v>32385.36</v>
      </c>
      <c r="J56" s="31"/>
    </row>
    <row r="57" s="1" customFormat="1" ht="16.5" customHeight="1" spans="1:10">
      <c r="A57" s="14">
        <v>53</v>
      </c>
      <c r="B57" s="22"/>
      <c r="C57" s="14" t="s">
        <v>20</v>
      </c>
      <c r="D57" s="27" t="s">
        <v>77</v>
      </c>
      <c r="E57" s="18">
        <v>8542897.88</v>
      </c>
      <c r="F57" s="19">
        <f t="shared" si="0"/>
        <v>85428.9788</v>
      </c>
      <c r="G57" s="26">
        <v>0</v>
      </c>
      <c r="H57" s="21">
        <f t="shared" si="1"/>
        <v>85428.9788</v>
      </c>
      <c r="I57" s="30">
        <v>85428.98</v>
      </c>
      <c r="J57" s="31"/>
    </row>
    <row r="58" s="1" customFormat="1" ht="16.5" customHeight="1" spans="1:10">
      <c r="A58" s="14">
        <v>54</v>
      </c>
      <c r="B58" s="22"/>
      <c r="C58" s="14" t="s">
        <v>25</v>
      </c>
      <c r="D58" s="27" t="s">
        <v>78</v>
      </c>
      <c r="E58" s="18">
        <v>3206519.19</v>
      </c>
      <c r="F58" s="19">
        <f t="shared" si="0"/>
        <v>32065.1919</v>
      </c>
      <c r="G58" s="26">
        <v>0</v>
      </c>
      <c r="H58" s="21">
        <f t="shared" si="1"/>
        <v>32065.1919</v>
      </c>
      <c r="I58" s="30">
        <v>32065.19</v>
      </c>
      <c r="J58" s="31"/>
    </row>
    <row r="59" s="2" customFormat="1" ht="16.5" customHeight="1" spans="1:10">
      <c r="A59" s="14">
        <v>55</v>
      </c>
      <c r="B59" s="22"/>
      <c r="C59" s="14" t="s">
        <v>20</v>
      </c>
      <c r="D59" s="27" t="s">
        <v>79</v>
      </c>
      <c r="E59" s="18">
        <v>1015576.83</v>
      </c>
      <c r="F59" s="19">
        <f t="shared" si="0"/>
        <v>10155.7683</v>
      </c>
      <c r="G59" s="26">
        <v>0</v>
      </c>
      <c r="H59" s="21">
        <f t="shared" si="1"/>
        <v>10155.7683</v>
      </c>
      <c r="I59" s="30">
        <v>10155.77</v>
      </c>
      <c r="J59" s="31" t="s">
        <v>80</v>
      </c>
    </row>
    <row r="60" s="1" customFormat="1" ht="16.5" customHeight="1" spans="1:10">
      <c r="A60" s="14">
        <v>56</v>
      </c>
      <c r="B60" s="22"/>
      <c r="C60" s="14" t="s">
        <v>20</v>
      </c>
      <c r="D60" s="27" t="s">
        <v>81</v>
      </c>
      <c r="E60" s="18">
        <v>1831402.44</v>
      </c>
      <c r="F60" s="19">
        <f t="shared" ref="F60:F72" si="2">E60*0.01</f>
        <v>18314.0244</v>
      </c>
      <c r="G60" s="26">
        <v>0</v>
      </c>
      <c r="H60" s="21">
        <f t="shared" si="1"/>
        <v>18314.0244</v>
      </c>
      <c r="I60" s="30">
        <v>18314.02</v>
      </c>
      <c r="J60" s="31" t="s">
        <v>80</v>
      </c>
    </row>
    <row r="61" s="1" customFormat="1" ht="16.5" customHeight="1" spans="1:10">
      <c r="A61" s="14">
        <v>57</v>
      </c>
      <c r="B61" s="22"/>
      <c r="C61" s="14" t="s">
        <v>18</v>
      </c>
      <c r="D61" s="27" t="s">
        <v>82</v>
      </c>
      <c r="E61" s="18">
        <v>2010039.27</v>
      </c>
      <c r="F61" s="19">
        <f t="shared" si="2"/>
        <v>20100.3927</v>
      </c>
      <c r="G61" s="26">
        <v>0</v>
      </c>
      <c r="H61" s="21">
        <f t="shared" si="1"/>
        <v>20100.3927</v>
      </c>
      <c r="I61" s="30">
        <v>20100.39</v>
      </c>
      <c r="J61" s="31" t="s">
        <v>80</v>
      </c>
    </row>
    <row r="62" s="1" customFormat="1" ht="16.5" customHeight="1" spans="1:10">
      <c r="A62" s="14">
        <v>58</v>
      </c>
      <c r="B62" s="22"/>
      <c r="C62" s="14" t="s">
        <v>15</v>
      </c>
      <c r="D62" s="27" t="s">
        <v>83</v>
      </c>
      <c r="E62" s="18">
        <v>1177048.55</v>
      </c>
      <c r="F62" s="19">
        <f t="shared" si="2"/>
        <v>11770.4855</v>
      </c>
      <c r="G62" s="26">
        <v>0</v>
      </c>
      <c r="H62" s="21">
        <f t="shared" si="1"/>
        <v>11770.4855</v>
      </c>
      <c r="I62" s="30">
        <v>11770.49</v>
      </c>
      <c r="J62" s="31" t="s">
        <v>80</v>
      </c>
    </row>
    <row r="63" s="3" customFormat="1" ht="16.5" customHeight="1" spans="1:10">
      <c r="A63" s="14">
        <v>59</v>
      </c>
      <c r="B63" s="22"/>
      <c r="C63" s="14" t="s">
        <v>25</v>
      </c>
      <c r="D63" s="27" t="s">
        <v>84</v>
      </c>
      <c r="E63" s="18">
        <v>1084993.9</v>
      </c>
      <c r="F63" s="19">
        <f t="shared" si="2"/>
        <v>10849.939</v>
      </c>
      <c r="G63" s="26">
        <v>0</v>
      </c>
      <c r="H63" s="21">
        <f t="shared" si="1"/>
        <v>10849.939</v>
      </c>
      <c r="I63" s="30">
        <v>10849.94</v>
      </c>
      <c r="J63" s="31" t="s">
        <v>80</v>
      </c>
    </row>
    <row r="64" s="1" customFormat="1" ht="16.5" customHeight="1" spans="1:10">
      <c r="A64" s="14">
        <v>60</v>
      </c>
      <c r="B64" s="28"/>
      <c r="C64" s="14" t="s">
        <v>15</v>
      </c>
      <c r="D64" s="27" t="s">
        <v>85</v>
      </c>
      <c r="E64" s="18">
        <v>1796735.35</v>
      </c>
      <c r="F64" s="19">
        <f t="shared" si="2"/>
        <v>17967.3535</v>
      </c>
      <c r="G64" s="26">
        <v>0</v>
      </c>
      <c r="H64" s="21">
        <f t="shared" si="1"/>
        <v>17967.3535</v>
      </c>
      <c r="I64" s="30">
        <v>17967.35</v>
      </c>
      <c r="J64" s="31" t="s">
        <v>80</v>
      </c>
    </row>
    <row r="65" s="1" customFormat="1" ht="16.5" customHeight="1" spans="1:10">
      <c r="A65" s="14">
        <v>61</v>
      </c>
      <c r="B65" s="32" t="s">
        <v>86</v>
      </c>
      <c r="C65" s="14" t="s">
        <v>42</v>
      </c>
      <c r="D65" s="27" t="s">
        <v>87</v>
      </c>
      <c r="E65" s="18">
        <v>11412547.07</v>
      </c>
      <c r="F65" s="19">
        <f t="shared" si="2"/>
        <v>114125.4707</v>
      </c>
      <c r="G65" s="26">
        <v>0</v>
      </c>
      <c r="H65" s="21">
        <f t="shared" si="1"/>
        <v>114125.4707</v>
      </c>
      <c r="I65" s="30">
        <v>114125.47</v>
      </c>
      <c r="J65" s="31" t="s">
        <v>88</v>
      </c>
    </row>
    <row r="66" s="1" customFormat="1" ht="16.5" customHeight="1" spans="1:10">
      <c r="A66" s="14">
        <v>62</v>
      </c>
      <c r="B66" s="33"/>
      <c r="C66" s="14" t="s">
        <v>89</v>
      </c>
      <c r="D66" s="27" t="s">
        <v>90</v>
      </c>
      <c r="E66" s="18">
        <v>2603512.25</v>
      </c>
      <c r="F66" s="19">
        <f t="shared" si="2"/>
        <v>26035.1225</v>
      </c>
      <c r="G66" s="26">
        <v>0</v>
      </c>
      <c r="H66" s="21">
        <f t="shared" si="1"/>
        <v>26035.1225</v>
      </c>
      <c r="I66" s="30">
        <v>26035.12</v>
      </c>
      <c r="J66" s="31"/>
    </row>
    <row r="67" s="1" customFormat="1" ht="16.5" customHeight="1" spans="1:10">
      <c r="A67" s="14">
        <v>63</v>
      </c>
      <c r="B67" s="33"/>
      <c r="C67" s="14" t="s">
        <v>91</v>
      </c>
      <c r="D67" s="27" t="s">
        <v>92</v>
      </c>
      <c r="E67" s="18">
        <v>1593909.36</v>
      </c>
      <c r="F67" s="19">
        <f t="shared" si="2"/>
        <v>15939.0936</v>
      </c>
      <c r="G67" s="26">
        <v>0</v>
      </c>
      <c r="H67" s="21">
        <f t="shared" si="1"/>
        <v>15939.0936</v>
      </c>
      <c r="I67" s="30">
        <v>15939.09</v>
      </c>
      <c r="J67" s="31"/>
    </row>
    <row r="68" s="1" customFormat="1" ht="16.5" customHeight="1" spans="1:10">
      <c r="A68" s="14">
        <v>64</v>
      </c>
      <c r="B68" s="33"/>
      <c r="C68" s="14" t="s">
        <v>93</v>
      </c>
      <c r="D68" s="27" t="s">
        <v>94</v>
      </c>
      <c r="E68" s="18">
        <v>2043769.82</v>
      </c>
      <c r="F68" s="19">
        <f t="shared" si="2"/>
        <v>20437.6982</v>
      </c>
      <c r="G68" s="26">
        <v>0</v>
      </c>
      <c r="H68" s="21">
        <f t="shared" si="1"/>
        <v>20437.6982</v>
      </c>
      <c r="I68" s="30">
        <v>20437.7</v>
      </c>
      <c r="J68" s="31" t="s">
        <v>95</v>
      </c>
    </row>
    <row r="69" s="1" customFormat="1" ht="16.5" customHeight="1" spans="1:10">
      <c r="A69" s="14">
        <v>65</v>
      </c>
      <c r="B69" s="33"/>
      <c r="C69" s="14" t="s">
        <v>93</v>
      </c>
      <c r="D69" s="27" t="s">
        <v>96</v>
      </c>
      <c r="E69" s="18">
        <v>1108880.02</v>
      </c>
      <c r="F69" s="19">
        <f t="shared" si="2"/>
        <v>11088.8002</v>
      </c>
      <c r="G69" s="26">
        <v>0</v>
      </c>
      <c r="H69" s="21">
        <f t="shared" ref="H69:H96" si="3">F69-G69</f>
        <v>11088.8002</v>
      </c>
      <c r="I69" s="30">
        <v>11088.8</v>
      </c>
      <c r="J69" s="31"/>
    </row>
    <row r="70" s="1" customFormat="1" ht="16.5" customHeight="1" spans="1:10">
      <c r="A70" s="14">
        <v>66</v>
      </c>
      <c r="B70" s="33"/>
      <c r="C70" s="14" t="s">
        <v>93</v>
      </c>
      <c r="D70" s="27" t="s">
        <v>97</v>
      </c>
      <c r="E70" s="18">
        <v>12581260.58</v>
      </c>
      <c r="F70" s="19">
        <f t="shared" si="2"/>
        <v>125812.6058</v>
      </c>
      <c r="G70" s="26">
        <v>0</v>
      </c>
      <c r="H70" s="21">
        <f t="shared" si="3"/>
        <v>125812.6058</v>
      </c>
      <c r="I70" s="30">
        <v>125812.61</v>
      </c>
      <c r="J70" s="31"/>
    </row>
    <row r="71" s="1" customFormat="1" ht="16.5" customHeight="1" spans="1:10">
      <c r="A71" s="14">
        <v>67</v>
      </c>
      <c r="B71" s="33"/>
      <c r="C71" s="14" t="s">
        <v>93</v>
      </c>
      <c r="D71" s="27" t="s">
        <v>98</v>
      </c>
      <c r="E71" s="18">
        <v>12865024.02</v>
      </c>
      <c r="F71" s="19">
        <f t="shared" si="2"/>
        <v>128650.2402</v>
      </c>
      <c r="G71" s="26">
        <v>0</v>
      </c>
      <c r="H71" s="21">
        <f t="shared" si="3"/>
        <v>128650.2402</v>
      </c>
      <c r="I71" s="30">
        <v>128650.24</v>
      </c>
      <c r="J71" s="31"/>
    </row>
    <row r="72" s="1" customFormat="1" ht="16.5" customHeight="1" spans="1:10">
      <c r="A72" s="14">
        <v>68</v>
      </c>
      <c r="B72" s="33"/>
      <c r="C72" s="14" t="s">
        <v>99</v>
      </c>
      <c r="D72" s="27" t="s">
        <v>100</v>
      </c>
      <c r="E72" s="18">
        <v>9744282.46</v>
      </c>
      <c r="F72" s="19">
        <f t="shared" si="2"/>
        <v>97442.8246</v>
      </c>
      <c r="G72" s="26">
        <v>0</v>
      </c>
      <c r="H72" s="21">
        <f t="shared" si="3"/>
        <v>97442.8246</v>
      </c>
      <c r="I72" s="30">
        <v>97442.82</v>
      </c>
      <c r="J72" s="31"/>
    </row>
    <row r="73" s="1" customFormat="1" ht="16.5" customHeight="1" spans="1:10">
      <c r="A73" s="14">
        <v>69</v>
      </c>
      <c r="B73" s="33"/>
      <c r="C73" s="14" t="s">
        <v>93</v>
      </c>
      <c r="D73" s="27" t="s">
        <v>101</v>
      </c>
      <c r="E73" s="18">
        <v>5533909.97</v>
      </c>
      <c r="F73" s="19">
        <f t="shared" ref="F73:F74" si="4">E73*0.01</f>
        <v>55339.0997</v>
      </c>
      <c r="G73" s="26">
        <v>0</v>
      </c>
      <c r="H73" s="21">
        <f t="shared" si="3"/>
        <v>55339.0997</v>
      </c>
      <c r="I73" s="30">
        <v>55339.1</v>
      </c>
      <c r="J73" s="31" t="s">
        <v>80</v>
      </c>
    </row>
    <row r="74" s="1" customFormat="1" ht="21" customHeight="1" spans="1:12">
      <c r="A74" s="14">
        <v>70</v>
      </c>
      <c r="B74" s="34"/>
      <c r="C74" s="16" t="s">
        <v>93</v>
      </c>
      <c r="D74" s="35" t="s">
        <v>102</v>
      </c>
      <c r="E74" s="36">
        <v>1410181.54</v>
      </c>
      <c r="F74" s="19">
        <f t="shared" si="4"/>
        <v>14101.8154</v>
      </c>
      <c r="G74" s="26">
        <v>0</v>
      </c>
      <c r="H74" s="37">
        <v>14101.8154</v>
      </c>
      <c r="I74" s="30">
        <v>14101.82</v>
      </c>
      <c r="J74" s="31" t="s">
        <v>80</v>
      </c>
      <c r="L74" s="61"/>
    </row>
    <row r="75" s="1" customFormat="1" ht="16.5" customHeight="1" spans="1:10">
      <c r="A75" s="14">
        <v>71</v>
      </c>
      <c r="B75" s="15" t="s">
        <v>103</v>
      </c>
      <c r="C75" s="14" t="s">
        <v>104</v>
      </c>
      <c r="D75" s="17" t="s">
        <v>105</v>
      </c>
      <c r="E75" s="18">
        <v>2025338.82</v>
      </c>
      <c r="F75" s="19">
        <f t="shared" ref="F75:F96" si="5">E75*0.01</f>
        <v>20253.3882</v>
      </c>
      <c r="G75" s="20">
        <v>9161</v>
      </c>
      <c r="H75" s="21">
        <f t="shared" si="3"/>
        <v>11092.3882</v>
      </c>
      <c r="I75" s="30">
        <v>11092.39</v>
      </c>
      <c r="J75" s="31"/>
    </row>
    <row r="76" s="1" customFormat="1" ht="16.5" customHeight="1" spans="1:10">
      <c r="A76" s="14">
        <v>72</v>
      </c>
      <c r="B76" s="22"/>
      <c r="C76" s="14" t="s">
        <v>104</v>
      </c>
      <c r="D76" s="27" t="s">
        <v>106</v>
      </c>
      <c r="E76" s="18">
        <v>2575335.2</v>
      </c>
      <c r="F76" s="19">
        <f t="shared" si="5"/>
        <v>25753.352</v>
      </c>
      <c r="G76" s="26">
        <v>0</v>
      </c>
      <c r="H76" s="21">
        <f t="shared" si="3"/>
        <v>25753.352</v>
      </c>
      <c r="I76" s="30">
        <v>25753.35</v>
      </c>
      <c r="J76" s="31"/>
    </row>
    <row r="77" s="1" customFormat="1" ht="16.5" customHeight="1" spans="1:10">
      <c r="A77" s="14">
        <v>73</v>
      </c>
      <c r="B77" s="22"/>
      <c r="C77" s="14" t="s">
        <v>104</v>
      </c>
      <c r="D77" s="27" t="s">
        <v>107</v>
      </c>
      <c r="E77" s="18">
        <v>2524286.1</v>
      </c>
      <c r="F77" s="19">
        <f t="shared" si="5"/>
        <v>25242.861</v>
      </c>
      <c r="G77" s="26">
        <v>0</v>
      </c>
      <c r="H77" s="21">
        <f t="shared" si="3"/>
        <v>25242.861</v>
      </c>
      <c r="I77" s="30">
        <v>25242.86</v>
      </c>
      <c r="J77" s="31"/>
    </row>
    <row r="78" s="1" customFormat="1" spans="1:10">
      <c r="A78" s="14">
        <v>74</v>
      </c>
      <c r="B78" s="22"/>
      <c r="C78" s="14" t="s">
        <v>104</v>
      </c>
      <c r="D78" s="27" t="s">
        <v>108</v>
      </c>
      <c r="E78" s="18">
        <v>2475527.98</v>
      </c>
      <c r="F78" s="19">
        <f t="shared" si="5"/>
        <v>24755.2798</v>
      </c>
      <c r="G78" s="26">
        <v>0</v>
      </c>
      <c r="H78" s="21">
        <f t="shared" si="3"/>
        <v>24755.2798</v>
      </c>
      <c r="I78" s="30">
        <v>24755.28</v>
      </c>
      <c r="J78" s="31"/>
    </row>
    <row r="79" s="1" customFormat="1" ht="16.5" customHeight="1" spans="1:10">
      <c r="A79" s="14">
        <v>75</v>
      </c>
      <c r="B79" s="22"/>
      <c r="C79" s="14" t="s">
        <v>109</v>
      </c>
      <c r="D79" s="27" t="s">
        <v>110</v>
      </c>
      <c r="E79" s="18">
        <v>24336459.02</v>
      </c>
      <c r="F79" s="19">
        <f t="shared" si="5"/>
        <v>243364.5902</v>
      </c>
      <c r="G79" s="26">
        <v>0</v>
      </c>
      <c r="H79" s="21">
        <f t="shared" si="3"/>
        <v>243364.5902</v>
      </c>
      <c r="I79" s="30">
        <v>243364.59</v>
      </c>
      <c r="J79" s="31"/>
    </row>
    <row r="80" s="1" customFormat="1" ht="16.5" customHeight="1" spans="1:10">
      <c r="A80" s="14">
        <v>76</v>
      </c>
      <c r="B80" s="22"/>
      <c r="C80" s="16" t="s">
        <v>111</v>
      </c>
      <c r="D80" s="27" t="s">
        <v>112</v>
      </c>
      <c r="E80" s="18">
        <v>1406367.77</v>
      </c>
      <c r="F80" s="19">
        <f t="shared" si="5"/>
        <v>14063.6777</v>
      </c>
      <c r="G80" s="26">
        <v>0</v>
      </c>
      <c r="H80" s="21">
        <f t="shared" si="3"/>
        <v>14063.6777</v>
      </c>
      <c r="I80" s="30">
        <v>14063.68</v>
      </c>
      <c r="J80" s="31"/>
    </row>
    <row r="81" s="1" customFormat="1" ht="16.5" customHeight="1" spans="1:10">
      <c r="A81" s="14">
        <v>77</v>
      </c>
      <c r="B81" s="22"/>
      <c r="C81" s="14" t="s">
        <v>104</v>
      </c>
      <c r="D81" s="27" t="s">
        <v>113</v>
      </c>
      <c r="E81" s="18">
        <v>6968364.84</v>
      </c>
      <c r="F81" s="19">
        <f t="shared" si="5"/>
        <v>69683.6484</v>
      </c>
      <c r="G81" s="26">
        <v>0</v>
      </c>
      <c r="H81" s="38">
        <f t="shared" si="3"/>
        <v>69683.6484</v>
      </c>
      <c r="I81" s="30">
        <v>69683.65</v>
      </c>
      <c r="J81" s="31"/>
    </row>
    <row r="82" s="1" customFormat="1" ht="16.5" customHeight="1" spans="1:10">
      <c r="A82" s="14">
        <v>78</v>
      </c>
      <c r="B82" s="22"/>
      <c r="C82" s="14" t="s">
        <v>104</v>
      </c>
      <c r="D82" s="27" t="s">
        <v>114</v>
      </c>
      <c r="E82" s="18">
        <v>1225742.58</v>
      </c>
      <c r="F82" s="19">
        <f t="shared" si="5"/>
        <v>12257.4258</v>
      </c>
      <c r="G82" s="26">
        <v>0</v>
      </c>
      <c r="H82" s="38">
        <f t="shared" si="3"/>
        <v>12257.4258</v>
      </c>
      <c r="I82" s="30">
        <v>12257.43</v>
      </c>
      <c r="J82" s="31" t="s">
        <v>80</v>
      </c>
    </row>
    <row r="83" s="1" customFormat="1" ht="16.5" customHeight="1" spans="1:10">
      <c r="A83" s="14">
        <v>79</v>
      </c>
      <c r="B83" s="22"/>
      <c r="C83" s="14" t="s">
        <v>115</v>
      </c>
      <c r="D83" s="27" t="s">
        <v>116</v>
      </c>
      <c r="E83" s="18">
        <v>12074519.96</v>
      </c>
      <c r="F83" s="19">
        <f t="shared" si="5"/>
        <v>120745.1996</v>
      </c>
      <c r="G83" s="26">
        <v>0</v>
      </c>
      <c r="H83" s="38">
        <f t="shared" si="3"/>
        <v>120745.1996</v>
      </c>
      <c r="I83" s="30">
        <v>120745.2</v>
      </c>
      <c r="J83" s="31"/>
    </row>
    <row r="84" s="1" customFormat="1" ht="16.5" customHeight="1" spans="1:10">
      <c r="A84" s="14">
        <v>80</v>
      </c>
      <c r="B84" s="28"/>
      <c r="C84" s="14" t="s">
        <v>117</v>
      </c>
      <c r="D84" s="39" t="s">
        <v>118</v>
      </c>
      <c r="E84" s="18">
        <v>15197740.55</v>
      </c>
      <c r="F84" s="19">
        <f t="shared" si="5"/>
        <v>151977.4055</v>
      </c>
      <c r="G84" s="26">
        <v>0</v>
      </c>
      <c r="H84" s="38">
        <f t="shared" si="3"/>
        <v>151977.4055</v>
      </c>
      <c r="I84" s="30">
        <v>151977.41</v>
      </c>
      <c r="J84" s="31"/>
    </row>
    <row r="85" s="1" customFormat="1" ht="16.5" customHeight="1" spans="1:10">
      <c r="A85" s="14">
        <v>81</v>
      </c>
      <c r="B85" s="22" t="s">
        <v>119</v>
      </c>
      <c r="C85" s="16" t="s">
        <v>120</v>
      </c>
      <c r="D85" s="27" t="s">
        <v>121</v>
      </c>
      <c r="E85" s="18">
        <f>2470391.53+3031128.57+1535218.7+2986928.62+2446846.19+3282039.78</f>
        <v>15752553.39</v>
      </c>
      <c r="F85" s="19">
        <f t="shared" si="5"/>
        <v>157525.5339</v>
      </c>
      <c r="G85" s="26">
        <v>0</v>
      </c>
      <c r="H85" s="40">
        <f t="shared" si="3"/>
        <v>157525.5339</v>
      </c>
      <c r="I85" s="30">
        <v>157525.53</v>
      </c>
      <c r="J85" s="31"/>
    </row>
    <row r="86" s="1" customFormat="1" ht="19" customHeight="1" spans="1:10">
      <c r="A86" s="14">
        <v>82</v>
      </c>
      <c r="B86" s="22"/>
      <c r="C86" s="14" t="s">
        <v>122</v>
      </c>
      <c r="D86" s="27" t="s">
        <v>123</v>
      </c>
      <c r="E86" s="18">
        <f>42209.73+426346.26+322242.47+348689.4+189246.01+71121.01</f>
        <v>1399854.88</v>
      </c>
      <c r="F86" s="19">
        <f t="shared" si="5"/>
        <v>13998.5488</v>
      </c>
      <c r="G86" s="26">
        <v>0</v>
      </c>
      <c r="H86" s="40">
        <f t="shared" si="3"/>
        <v>13998.5488</v>
      </c>
      <c r="I86" s="30">
        <v>13998.55</v>
      </c>
      <c r="J86" s="31"/>
    </row>
    <row r="87" s="1" customFormat="1" ht="29" customHeight="1" spans="1:10">
      <c r="A87" s="14">
        <v>83</v>
      </c>
      <c r="B87" s="22"/>
      <c r="C87" s="16" t="s">
        <v>124</v>
      </c>
      <c r="D87" s="41" t="s">
        <v>125</v>
      </c>
      <c r="E87" s="18">
        <f>3498.25+406785.47+3680.52+2817987.14+2002.65+837811.73+2346.88+292152.44+1607.96+603603.92-19200+2169.02+279105.84</f>
        <v>5233551.82</v>
      </c>
      <c r="F87" s="19">
        <f t="shared" si="5"/>
        <v>52335.5182</v>
      </c>
      <c r="G87" s="42">
        <v>40625</v>
      </c>
      <c r="H87" s="40">
        <f t="shared" si="3"/>
        <v>11710.5182</v>
      </c>
      <c r="I87" s="30">
        <v>11710.52</v>
      </c>
      <c r="J87" s="31" t="s">
        <v>17</v>
      </c>
    </row>
    <row r="88" s="1" customFormat="1" ht="16.5" customHeight="1" spans="1:10">
      <c r="A88" s="14">
        <v>84</v>
      </c>
      <c r="B88" s="22"/>
      <c r="C88" s="14" t="s">
        <v>120</v>
      </c>
      <c r="D88" s="27" t="s">
        <v>126</v>
      </c>
      <c r="E88" s="18">
        <f>429535.97+186879.43+492879.36+326590.22+518845.11+262018.46</f>
        <v>2216748.55</v>
      </c>
      <c r="F88" s="19">
        <f t="shared" si="5"/>
        <v>22167.4855</v>
      </c>
      <c r="G88" s="26">
        <v>0</v>
      </c>
      <c r="H88" s="40">
        <f t="shared" si="3"/>
        <v>22167.4855</v>
      </c>
      <c r="I88" s="30">
        <v>22167.49</v>
      </c>
      <c r="J88" s="31"/>
    </row>
    <row r="89" s="1" customFormat="1" ht="16.5" customHeight="1" spans="1:10">
      <c r="A89" s="14">
        <v>85</v>
      </c>
      <c r="B89" s="22"/>
      <c r="C89" s="14" t="s">
        <v>124</v>
      </c>
      <c r="D89" s="27" t="s">
        <v>127</v>
      </c>
      <c r="E89" s="18">
        <f>907319.91+77401.87+1153866.78+2073881.89</f>
        <v>4212470.45</v>
      </c>
      <c r="F89" s="19">
        <f t="shared" si="5"/>
        <v>42124.7045</v>
      </c>
      <c r="G89" s="26">
        <v>0</v>
      </c>
      <c r="H89" s="40">
        <f t="shared" si="3"/>
        <v>42124.7045</v>
      </c>
      <c r="I89" s="30">
        <v>42124.7</v>
      </c>
      <c r="J89" s="31"/>
    </row>
    <row r="90" s="1" customFormat="1" ht="16.5" customHeight="1" spans="1:10">
      <c r="A90" s="14">
        <v>86</v>
      </c>
      <c r="B90" s="22"/>
      <c r="C90" s="16" t="s">
        <v>120</v>
      </c>
      <c r="D90" s="27" t="s">
        <v>128</v>
      </c>
      <c r="E90" s="18">
        <f>1005440.05+1150728.15+1288723.9+1285999.37+995244.38+505275.02</f>
        <v>6231410.87</v>
      </c>
      <c r="F90" s="19">
        <f t="shared" si="5"/>
        <v>62314.1087</v>
      </c>
      <c r="G90" s="26">
        <v>0</v>
      </c>
      <c r="H90" s="40">
        <f t="shared" si="3"/>
        <v>62314.1087</v>
      </c>
      <c r="I90" s="30">
        <v>62314.11</v>
      </c>
      <c r="J90" s="31"/>
    </row>
    <row r="91" s="1" customFormat="1" ht="16.5" customHeight="1" spans="1:10">
      <c r="A91" s="14">
        <v>87</v>
      </c>
      <c r="B91" s="22"/>
      <c r="C91" s="14"/>
      <c r="D91" s="27" t="s">
        <v>129</v>
      </c>
      <c r="E91" s="18">
        <f>2163791.17+471633.66</f>
        <v>2635424.83</v>
      </c>
      <c r="F91" s="19">
        <f t="shared" si="5"/>
        <v>26354.2483</v>
      </c>
      <c r="G91" s="26">
        <v>0</v>
      </c>
      <c r="H91" s="40">
        <f t="shared" si="3"/>
        <v>26354.2483</v>
      </c>
      <c r="I91" s="30">
        <v>26354.25</v>
      </c>
      <c r="J91" s="31"/>
    </row>
    <row r="92" s="1" customFormat="1" ht="17" customHeight="1" spans="1:10">
      <c r="A92" s="14">
        <v>88</v>
      </c>
      <c r="B92" s="22"/>
      <c r="C92" s="14" t="s">
        <v>130</v>
      </c>
      <c r="D92" s="27" t="s">
        <v>131</v>
      </c>
      <c r="E92" s="18">
        <f>249838.94+426409.79+464685.6+568085.85+493846.55+429361.68</f>
        <v>2632228.41</v>
      </c>
      <c r="F92" s="19">
        <f t="shared" si="5"/>
        <v>26322.2841</v>
      </c>
      <c r="G92" s="26">
        <v>0</v>
      </c>
      <c r="H92" s="40">
        <f t="shared" si="3"/>
        <v>26322.2841</v>
      </c>
      <c r="I92" s="30">
        <v>26322.28</v>
      </c>
      <c r="J92" s="31"/>
    </row>
    <row r="93" s="1" customFormat="1" ht="18" customHeight="1" spans="1:10">
      <c r="A93" s="14">
        <v>89</v>
      </c>
      <c r="B93" s="22"/>
      <c r="C93" s="16" t="s">
        <v>120</v>
      </c>
      <c r="D93" s="27" t="s">
        <v>132</v>
      </c>
      <c r="E93" s="18">
        <f>1023940.59+4633.66</f>
        <v>1028574.25</v>
      </c>
      <c r="F93" s="19">
        <f t="shared" si="5"/>
        <v>10285.7425</v>
      </c>
      <c r="G93" s="26">
        <v>0</v>
      </c>
      <c r="H93" s="40">
        <f t="shared" si="3"/>
        <v>10285.7425</v>
      </c>
      <c r="I93" s="30">
        <v>10285.74</v>
      </c>
      <c r="J93" s="31"/>
    </row>
    <row r="94" s="1" customFormat="1" ht="20" customHeight="1" spans="1:10">
      <c r="A94" s="14">
        <v>90</v>
      </c>
      <c r="B94" s="22"/>
      <c r="C94" s="14" t="s">
        <v>120</v>
      </c>
      <c r="D94" s="27" t="s">
        <v>133</v>
      </c>
      <c r="E94" s="18">
        <f>629286.72+447734.65</f>
        <v>1077021.37</v>
      </c>
      <c r="F94" s="19">
        <f t="shared" si="5"/>
        <v>10770.2137</v>
      </c>
      <c r="G94" s="26">
        <v>0</v>
      </c>
      <c r="H94" s="40">
        <f t="shared" si="3"/>
        <v>10770.2137</v>
      </c>
      <c r="I94" s="30">
        <v>10770.21</v>
      </c>
      <c r="J94" s="31"/>
    </row>
    <row r="95" s="1" customFormat="1" ht="37" customHeight="1" spans="1:10">
      <c r="A95" s="14">
        <v>91</v>
      </c>
      <c r="B95" s="43" t="s">
        <v>134</v>
      </c>
      <c r="C95" s="44" t="s">
        <v>135</v>
      </c>
      <c r="D95" s="45" t="s">
        <v>136</v>
      </c>
      <c r="E95" s="46">
        <v>838461.31</v>
      </c>
      <c r="F95" s="47">
        <f t="shared" si="5"/>
        <v>8384.6131</v>
      </c>
      <c r="G95" s="48">
        <v>0</v>
      </c>
      <c r="H95" s="49">
        <f t="shared" si="3"/>
        <v>8384.6131</v>
      </c>
      <c r="I95" s="30">
        <v>8384.61</v>
      </c>
      <c r="J95" s="31" t="s">
        <v>137</v>
      </c>
    </row>
    <row r="96" s="1" customFormat="1" ht="30" customHeight="1" spans="1:10">
      <c r="A96" s="14">
        <v>92</v>
      </c>
      <c r="B96" s="34"/>
      <c r="C96" s="50" t="s">
        <v>20</v>
      </c>
      <c r="D96" s="27" t="s">
        <v>138</v>
      </c>
      <c r="E96" s="51">
        <v>546460.9</v>
      </c>
      <c r="F96" s="52">
        <f t="shared" si="5"/>
        <v>5464.609</v>
      </c>
      <c r="G96" s="53">
        <v>0</v>
      </c>
      <c r="H96" s="54">
        <f t="shared" si="3"/>
        <v>5464.609</v>
      </c>
      <c r="I96" s="30">
        <v>5464.61</v>
      </c>
      <c r="J96" s="31" t="s">
        <v>139</v>
      </c>
    </row>
    <row r="97" ht="42" customHeight="1" spans="1:10">
      <c r="A97" s="55" t="s">
        <v>140</v>
      </c>
      <c r="B97" s="56"/>
      <c r="C97" s="56"/>
      <c r="D97" s="56"/>
      <c r="E97" s="57">
        <f>SUM(E5:E96)</f>
        <v>842439001.48</v>
      </c>
      <c r="F97" s="58">
        <f>SUM(F5:F96)</f>
        <v>8424390.0148</v>
      </c>
      <c r="G97" s="57">
        <f>SUM(G5:G96)</f>
        <v>2638762</v>
      </c>
      <c r="H97" s="59">
        <f>SUM(H5:H96)</f>
        <v>5785628.0148</v>
      </c>
      <c r="I97" s="62">
        <f>SUM(I5:I96)</f>
        <v>5785628.03</v>
      </c>
      <c r="J97" s="63" t="s">
        <v>141</v>
      </c>
    </row>
    <row r="98" ht="53.25" customHeight="1" spans="1:10">
      <c r="A98" s="60" t="s">
        <v>142</v>
      </c>
      <c r="B98" s="60"/>
      <c r="C98" s="60"/>
      <c r="D98" s="60"/>
      <c r="E98" s="60"/>
      <c r="F98" s="60"/>
      <c r="G98" s="60"/>
      <c r="H98" s="60"/>
      <c r="I98" s="60"/>
      <c r="J98" s="60"/>
    </row>
  </sheetData>
  <mergeCells count="15">
    <mergeCell ref="A2:J2"/>
    <mergeCell ref="E3:I3"/>
    <mergeCell ref="H4:I4"/>
    <mergeCell ref="A97:D97"/>
    <mergeCell ref="A98:J98"/>
    <mergeCell ref="A3:A4"/>
    <mergeCell ref="B3:B4"/>
    <mergeCell ref="B5:B64"/>
    <mergeCell ref="B65:B74"/>
    <mergeCell ref="B75:B84"/>
    <mergeCell ref="B85:B94"/>
    <mergeCell ref="B95:B96"/>
    <mergeCell ref="C3:C4"/>
    <mergeCell ref="D3:D4"/>
    <mergeCell ref="J3:J4"/>
  </mergeCells>
  <conditionalFormatting sqref="A10">
    <cfRule type="duplicateValues" dxfId="0" priority="540"/>
  </conditionalFormatting>
  <conditionalFormatting sqref="A11">
    <cfRule type="duplicateValues" dxfId="0" priority="580"/>
  </conditionalFormatting>
  <conditionalFormatting sqref="A12">
    <cfRule type="duplicateValues" dxfId="0" priority="541"/>
  </conditionalFormatting>
  <conditionalFormatting sqref="A13">
    <cfRule type="duplicateValues" dxfId="0" priority="543"/>
  </conditionalFormatting>
  <conditionalFormatting sqref="A14">
    <cfRule type="duplicateValues" dxfId="0" priority="542"/>
  </conditionalFormatting>
  <conditionalFormatting sqref="A15">
    <cfRule type="duplicateValues" dxfId="0" priority="544"/>
  </conditionalFormatting>
  <conditionalFormatting sqref="A16">
    <cfRule type="duplicateValues" dxfId="0" priority="546"/>
  </conditionalFormatting>
  <conditionalFormatting sqref="A17">
    <cfRule type="duplicateValues" dxfId="0" priority="547"/>
  </conditionalFormatting>
  <conditionalFormatting sqref="A18">
    <cfRule type="duplicateValues" dxfId="0" priority="548"/>
  </conditionalFormatting>
  <conditionalFormatting sqref="A19">
    <cfRule type="duplicateValues" dxfId="0" priority="545"/>
  </conditionalFormatting>
  <conditionalFormatting sqref="A24">
    <cfRule type="duplicateValues" dxfId="0" priority="578"/>
  </conditionalFormatting>
  <conditionalFormatting sqref="A30">
    <cfRule type="duplicateValues" dxfId="0" priority="601"/>
  </conditionalFormatting>
  <conditionalFormatting sqref="A32">
    <cfRule type="duplicateValues" dxfId="0" priority="602"/>
  </conditionalFormatting>
  <conditionalFormatting sqref="A33">
    <cfRule type="duplicateValues" dxfId="0" priority="603"/>
  </conditionalFormatting>
  <conditionalFormatting sqref="A34">
    <cfRule type="duplicateValues" dxfId="0" priority="604"/>
  </conditionalFormatting>
  <conditionalFormatting sqref="A35">
    <cfRule type="duplicateValues" dxfId="0" priority="605"/>
  </conditionalFormatting>
  <conditionalFormatting sqref="A37">
    <cfRule type="duplicateValues" dxfId="0" priority="606"/>
  </conditionalFormatting>
  <conditionalFormatting sqref="A38">
    <cfRule type="duplicateValues" dxfId="0" priority="611"/>
  </conditionalFormatting>
  <conditionalFormatting sqref="A39">
    <cfRule type="duplicateValues" dxfId="0" priority="607"/>
  </conditionalFormatting>
  <conditionalFormatting sqref="A40">
    <cfRule type="duplicateValues" dxfId="0" priority="625"/>
  </conditionalFormatting>
  <conditionalFormatting sqref="A41">
    <cfRule type="duplicateValues" dxfId="0" priority="608"/>
  </conditionalFormatting>
  <conditionalFormatting sqref="A49">
    <cfRule type="duplicateValues" dxfId="0" priority="617"/>
  </conditionalFormatting>
  <conditionalFormatting sqref="A51">
    <cfRule type="duplicateValues" dxfId="0" priority="609"/>
  </conditionalFormatting>
  <conditionalFormatting sqref="A53">
    <cfRule type="duplicateValues" dxfId="0" priority="618"/>
  </conditionalFormatting>
  <conditionalFormatting sqref="A54">
    <cfRule type="duplicateValues" dxfId="0" priority="619"/>
  </conditionalFormatting>
  <conditionalFormatting sqref="A55">
    <cfRule type="duplicateValues" dxfId="0" priority="486"/>
  </conditionalFormatting>
  <conditionalFormatting sqref="A56">
    <cfRule type="duplicateValues" dxfId="0" priority="456"/>
  </conditionalFormatting>
  <conditionalFormatting sqref="B65">
    <cfRule type="duplicateValues" dxfId="0" priority="378"/>
  </conditionalFormatting>
  <conditionalFormatting sqref="A68">
    <cfRule type="duplicateValues" dxfId="0" priority="465"/>
  </conditionalFormatting>
  <conditionalFormatting sqref="A69">
    <cfRule type="duplicateValues" dxfId="0" priority="466"/>
  </conditionalFormatting>
  <conditionalFormatting sqref="A70">
    <cfRule type="duplicateValues" dxfId="0" priority="467"/>
  </conditionalFormatting>
  <conditionalFormatting sqref="A71">
    <cfRule type="duplicateValues" dxfId="0" priority="468"/>
  </conditionalFormatting>
  <conditionalFormatting sqref="A72">
    <cfRule type="duplicateValues" dxfId="0" priority="469"/>
  </conditionalFormatting>
  <conditionalFormatting sqref="A75">
    <cfRule type="duplicateValues" dxfId="0" priority="579"/>
  </conditionalFormatting>
  <conditionalFormatting sqref="B75">
    <cfRule type="duplicateValues" dxfId="0" priority="298"/>
  </conditionalFormatting>
  <conditionalFormatting sqref="A76">
    <cfRule type="duplicateValues" dxfId="0" priority="470"/>
  </conditionalFormatting>
  <conditionalFormatting sqref="A77">
    <cfRule type="duplicateValues" dxfId="0" priority="428"/>
  </conditionalFormatting>
  <conditionalFormatting sqref="A78">
    <cfRule type="duplicateValues" dxfId="0" priority="421"/>
  </conditionalFormatting>
  <conditionalFormatting sqref="A96">
    <cfRule type="duplicateValues" dxfId="0" priority="27"/>
  </conditionalFormatting>
  <conditionalFormatting sqref="C96">
    <cfRule type="duplicateValues" dxfId="0" priority="28"/>
  </conditionalFormatting>
  <conditionalFormatting sqref="A27:A29">
    <cfRule type="duplicateValues" dxfId="0" priority="577"/>
  </conditionalFormatting>
  <conditionalFormatting sqref="A85:A94">
    <cfRule type="duplicateValues" dxfId="0" priority="51"/>
  </conditionalFormatting>
  <conditionalFormatting sqref="A5 A7:A96">
    <cfRule type="duplicateValues" dxfId="0" priority="2335"/>
  </conditionalFormatting>
  <conditionalFormatting sqref="B75 B5">
    <cfRule type="duplicateValues" dxfId="0" priority="338"/>
  </conditionalFormatting>
  <conditionalFormatting sqref="A7 A59:A96 A47:A57 A44:A45 A38:A42 A35:A36 A33 A29:A30 A27 A24:A25 A21 A17:A18 A13:A15 A10">
    <cfRule type="duplicateValues" dxfId="0" priority="2231"/>
  </conditionalFormatting>
  <conditionalFormatting sqref="A11:A12 A64:A96 A57:A62 A53:A54 A49:A50 A45:A46 A41:A42 A37:A38 A34 A30:A31 A26:A27 A22:A23 A18:A19 A15 A8">
    <cfRule type="duplicateValues" dxfId="0" priority="1627"/>
  </conditionalFormatting>
  <conditionalFormatting sqref="A9 A65:A96 A63 A59:A60 A55:A56 A51 A47 A43 A39 A35 A32 A28 A24 A20 A16 A13">
    <cfRule type="duplicateValues" dxfId="0" priority="2281"/>
  </conditionalFormatting>
  <conditionalFormatting sqref="A9 A65:A96 A63 A59:A60 A55:A56 A51 A47 A43 A39 A35 A31:A32 A27:A29 A23:A25 A20:A21 A15:A16 A12:A13 A18">
    <cfRule type="duplicateValues" dxfId="0" priority="2304"/>
  </conditionalFormatting>
  <conditionalFormatting sqref="A20 A28 A24">
    <cfRule type="duplicateValues" dxfId="0" priority="572"/>
  </conditionalFormatting>
  <conditionalFormatting sqref="A21 A29 A25">
    <cfRule type="duplicateValues" dxfId="0" priority="554"/>
  </conditionalFormatting>
  <conditionalFormatting sqref="A22 A26">
    <cfRule type="duplicateValues" dxfId="0" priority="549"/>
  </conditionalFormatting>
  <conditionalFormatting sqref="A23 A31 A27">
    <cfRule type="duplicateValues" dxfId="0" priority="551"/>
  </conditionalFormatting>
  <conditionalFormatting sqref="A36 A58:A96 A56 A52 A54 A50 A48 A46 A44 A42 A40 A27:A29 A31 A25">
    <cfRule type="duplicateValues" dxfId="0" priority="2198"/>
  </conditionalFormatting>
  <conditionalFormatting sqref="A26 A59:A96 A55 A51 A57 A53 A49 A47 A45 A43 A28">
    <cfRule type="duplicateValues" dxfId="0" priority="2125"/>
  </conditionalFormatting>
  <conditionalFormatting sqref="A71 A28">
    <cfRule type="duplicateValues" dxfId="0" priority="575"/>
  </conditionalFormatting>
  <conditionalFormatting sqref="A57 A95 A89 A83 A76:A77 A71 A65 A29 A32 A38 A41">
    <cfRule type="duplicateValues" dxfId="0" priority="620"/>
  </conditionalFormatting>
  <conditionalFormatting sqref="A76 A83:A96 A78:A81 A72:A74 A67:A68 A70 A31 A62">
    <cfRule type="duplicateValues" dxfId="0" priority="479"/>
  </conditionalFormatting>
  <conditionalFormatting sqref="A31 A62:A96 A58:A60 A53:A55 A50:A51 A40 A44 A46:A47">
    <cfRule type="duplicateValues" dxfId="0" priority="2186"/>
  </conditionalFormatting>
  <conditionalFormatting sqref="A51 A33 A35">
    <cfRule type="duplicateValues" dxfId="0" priority="612"/>
  </conditionalFormatting>
  <conditionalFormatting sqref="A83 A95:A96 A91 A87 A36">
    <cfRule type="duplicateValues" dxfId="0" priority="424"/>
  </conditionalFormatting>
  <conditionalFormatting sqref="A61 A94:A96 A86:A92 A82:A84 A74:A78 A69:A72 A80 A64:A66 A42">
    <cfRule type="duplicateValues" dxfId="0" priority="1055"/>
  </conditionalFormatting>
  <conditionalFormatting sqref="A81 A84:A94 A43">
    <cfRule type="duplicateValues" dxfId="0" priority="446"/>
  </conditionalFormatting>
  <conditionalFormatting sqref="A63 A65:A96 A59:A61 A50 A55:A56 A43">
    <cfRule type="duplicateValues" dxfId="0" priority="2271"/>
  </conditionalFormatting>
  <conditionalFormatting sqref="A66 A96 A90 A84 A78 A72 A44">
    <cfRule type="duplicateValues" dxfId="0" priority="448"/>
  </conditionalFormatting>
  <conditionalFormatting sqref="A45 A94:A96 A89:A90 A82:A83 A77:A78 A71 A73:A74 A86 A69 A65 A61 A57 A53 A49">
    <cfRule type="duplicateValues" dxfId="0" priority="1781"/>
  </conditionalFormatting>
  <conditionalFormatting sqref="A46 A95:A96 A90:A92 A83:A84 A78:A80 A72 A86:A87 A74:A75 A68 A70 A66 A62 A58 A54 A50">
    <cfRule type="duplicateValues" dxfId="0" priority="615"/>
  </conditionalFormatting>
  <conditionalFormatting sqref="A47 A91:A93 A84:A85 A79:A81 A73 A87:A88 A75:A76 A67:A69 A96 A71 A63 A59 A55 A51">
    <cfRule type="duplicateValues" dxfId="0" priority="452"/>
  </conditionalFormatting>
  <conditionalFormatting sqref="A74 A93:A94 A88:A89 A81:A82 A76:A77 A70 A85 A72 A68 A64 A60 A56 A52 A48">
    <cfRule type="duplicateValues" dxfId="0" priority="616"/>
  </conditionalFormatting>
  <conditionalFormatting sqref="A69 A50">
    <cfRule type="duplicateValues" dxfId="0" priority="454"/>
  </conditionalFormatting>
  <conditionalFormatting sqref="A70 A52">
    <cfRule type="duplicateValues" dxfId="0" priority="487"/>
  </conditionalFormatting>
  <conditionalFormatting sqref="A72 A56">
    <cfRule type="duplicateValues" dxfId="0" priority="429"/>
  </conditionalFormatting>
  <conditionalFormatting sqref="A57 A95 A89 A83 A76:A77 A71 A65">
    <cfRule type="duplicateValues" dxfId="0" priority="610"/>
  </conditionalFormatting>
  <conditionalFormatting sqref="A58 A96 A90 A84 A77:A78 A72 A66">
    <cfRule type="duplicateValues" dxfId="0" priority="460"/>
  </conditionalFormatting>
  <conditionalFormatting sqref="A66 A84:A96 A77:A78 A72 A74 A58">
    <cfRule type="duplicateValues" dxfId="0" priority="2024"/>
  </conditionalFormatting>
  <conditionalFormatting sqref="A82 A90:A91 A85:A86 A78:A79 A73:A74 A94:A96 A67 A59">
    <cfRule type="duplicateValues" dxfId="0" priority="422"/>
  </conditionalFormatting>
  <conditionalFormatting sqref="A59:A60 A81:A96 A73:A79 A67:A71 A65 A63">
    <cfRule type="duplicateValues" dxfId="0" priority="2250"/>
  </conditionalFormatting>
  <conditionalFormatting sqref="A79 A83:A95 A76:A77 A70:A71 A81 A65 A68 A60">
    <cfRule type="duplicateValues" dxfId="0" priority="423"/>
  </conditionalFormatting>
  <conditionalFormatting sqref="A80 A94:A96 A90 A84 A77:A78 A71:A72 A74 A86 A92 A88 A82 A66 A69 A61">
    <cfRule type="duplicateValues" dxfId="0" priority="459"/>
  </conditionalFormatting>
  <conditionalFormatting sqref="A64 A94:A96 A90:A92 A82:A84 A74:A78 A69:A72 A86:A88 A66 A80 A61">
    <cfRule type="duplicateValues" dxfId="0" priority="482"/>
  </conditionalFormatting>
  <conditionalFormatting sqref="A64 A78:A96 A72:A76 A67:A70 A62">
    <cfRule type="duplicateValues" dxfId="0" priority="435"/>
  </conditionalFormatting>
  <conditionalFormatting sqref="A62 A83:A96 A78:A81 A72:A74 A67:A68 A70">
    <cfRule type="duplicateValues" dxfId="0" priority="458"/>
  </conditionalFormatting>
  <conditionalFormatting sqref="A70 A83:A96 A78:A81 A72:A74 A67:A68 A62">
    <cfRule type="duplicateValues" dxfId="0" priority="1829"/>
  </conditionalFormatting>
  <conditionalFormatting sqref="A64 A94:A96 A87:A88 A82:A84 A74:A76 A69:A70 A91:A92 A80 A72">
    <cfRule type="duplicateValues" dxfId="0" priority="461"/>
  </conditionalFormatting>
  <conditionalFormatting sqref="A65 A95 A89 A83 A77 A71">
    <cfRule type="duplicateValues" dxfId="0" priority="462"/>
  </conditionalFormatting>
  <conditionalFormatting sqref="A66 A96 A90 A84 A78 A72">
    <cfRule type="duplicateValues" dxfId="0" priority="463"/>
  </conditionalFormatting>
  <conditionalFormatting sqref="A84:A96 A73:A75">
    <cfRule type="duplicateValues" dxfId="0" priority="2048"/>
  </conditionalFormatting>
  <conditionalFormatting sqref="A95:A96 A73:A74">
    <cfRule type="duplicateValues" dxfId="0" priority="1818"/>
  </conditionalFormatting>
  <conditionalFormatting sqref="A84:A96 A74">
    <cfRule type="duplicateValues" dxfId="0" priority="2085"/>
  </conditionalFormatting>
  <conditionalFormatting sqref="A82 A74 A94:A96 A90 A86">
    <cfRule type="duplicateValues" dxfId="0" priority="471"/>
  </conditionalFormatting>
  <conditionalFormatting sqref="A81 A84:A94">
    <cfRule type="duplicateValues" dxfId="0" priority="478"/>
  </conditionalFormatting>
  <conditionalFormatting sqref="A83 A95:A96 A91 A87">
    <cfRule type="duplicateValues" dxfId="0" priority="472"/>
  </conditionalFormatting>
  <pageMargins left="0.196850393700787" right="0.196850393700787" top="0.393700787401575" bottom="0.4" header="0.31496062992126" footer="0.31496062992126"/>
  <pageSetup paperSize="9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2022-06-28T10:56:00Z</dcterms:created>
  <cp:lastPrinted>2022-07-18T02:52:00Z</cp:lastPrinted>
  <dcterms:modified xsi:type="dcterms:W3CDTF">2022-07-21T00:57:02Z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