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850" windowHeight="12375"/>
  </bookViews>
  <sheets>
    <sheet name="公开招租资产清单 (2)" sheetId="3" r:id="rId1"/>
    <sheet name="Sheet1" sheetId="4" r:id="rId2"/>
  </sheets>
  <definedNames>
    <definedName name="_xlnm.Print_Titles" localSheetId="0">'公开招租资产清单 (2)'!$2:$2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" l="1"/>
  <c r="L5" i="3" s="1"/>
  <c r="G4" i="3"/>
  <c r="L4" i="3" s="1"/>
  <c r="G3" i="3"/>
  <c r="L3" i="3" s="1"/>
  <c r="K3" i="3" l="1"/>
  <c r="K4" i="3"/>
  <c r="K5" i="3"/>
  <c r="G18" i="3"/>
  <c r="G19" i="3"/>
  <c r="G20" i="3"/>
  <c r="G14" i="3" l="1"/>
  <c r="G9" i="3"/>
  <c r="L9" i="3" s="1"/>
  <c r="L14" i="3" l="1"/>
  <c r="K14" i="3"/>
  <c r="K9" i="3"/>
  <c r="F13" i="3" l="1"/>
  <c r="F10" i="3" l="1"/>
  <c r="G10" i="3" s="1"/>
  <c r="G22" i="3"/>
  <c r="L22" i="3" s="1"/>
  <c r="K10" i="3" l="1"/>
  <c r="L10" i="3"/>
  <c r="K22" i="3"/>
  <c r="L23" i="3" l="1"/>
  <c r="K23" i="3"/>
  <c r="F21" i="3"/>
  <c r="G21" i="3" s="1"/>
  <c r="F17" i="3"/>
  <c r="D17" i="3"/>
  <c r="G13" i="3"/>
  <c r="F12" i="3"/>
  <c r="G12" i="3" s="1"/>
  <c r="F16" i="3"/>
  <c r="G16" i="3" s="1"/>
  <c r="F15" i="3"/>
  <c r="G15" i="3" s="1"/>
  <c r="F8" i="3"/>
  <c r="G8" i="3" s="1"/>
  <c r="F7" i="3"/>
  <c r="G7" i="3" s="1"/>
  <c r="L7" i="3" s="1"/>
  <c r="F6" i="3"/>
  <c r="G6" i="3" s="1"/>
  <c r="G17" i="3" l="1"/>
  <c r="L17" i="3" s="1"/>
  <c r="L6" i="3"/>
  <c r="K6" i="3"/>
  <c r="K13" i="3"/>
  <c r="L16" i="3"/>
  <c r="K16" i="3"/>
  <c r="K15" i="3"/>
  <c r="L15" i="3"/>
  <c r="K8" i="3"/>
  <c r="L8" i="3"/>
  <c r="L21" i="3"/>
  <c r="K21" i="3"/>
  <c r="L12" i="3"/>
  <c r="K12" i="3"/>
  <c r="K7" i="3"/>
  <c r="K17" i="3" l="1"/>
</calcChain>
</file>

<file path=xl/sharedStrings.xml><?xml version="1.0" encoding="utf-8"?>
<sst xmlns="http://schemas.openxmlformats.org/spreadsheetml/2006/main" count="169" uniqueCount="79">
  <si>
    <t>附件1：公开招租资产清单</t>
  </si>
  <si>
    <t>标的</t>
  </si>
  <si>
    <t>坐落</t>
  </si>
  <si>
    <t>租赁
用途</t>
  </si>
  <si>
    <t>面积
(㎡)</t>
  </si>
  <si>
    <t>评估价
(元/月·㎡)</t>
  </si>
  <si>
    <t>最终定价
(元/月·㎡)</t>
  </si>
  <si>
    <t>竞租
起始价
（元）</t>
  </si>
  <si>
    <t>租期</t>
  </si>
  <si>
    <t>租金
递增</t>
  </si>
  <si>
    <t>免租金
装修期
（月）*</t>
  </si>
  <si>
    <t>竞租
保证金（元）</t>
  </si>
  <si>
    <t>最低
加价幅度（元）</t>
  </si>
  <si>
    <t>是否有
优先承
租权人</t>
  </si>
  <si>
    <t>湖里区江宁里19号802室</t>
  </si>
  <si>
    <t>住宅</t>
  </si>
  <si>
    <t>2年</t>
  </si>
  <si>
    <t>/</t>
  </si>
  <si>
    <t>否</t>
  </si>
  <si>
    <t>湖里区江宁里31号702室之二</t>
  </si>
  <si>
    <t>湖里区江宁里31号702室之三</t>
  </si>
  <si>
    <r>
      <rPr>
        <sz val="11"/>
        <color theme="1"/>
        <rFont val="仿宋"/>
        <family val="3"/>
        <charset val="134"/>
      </rPr>
      <t>湖里区江浦南里37号</t>
    </r>
    <r>
      <rPr>
        <sz val="11"/>
        <color theme="1"/>
        <rFont val="仿宋"/>
        <family val="3"/>
        <charset val="134"/>
      </rPr>
      <t>-</t>
    </r>
    <r>
      <rPr>
        <sz val="11"/>
        <color theme="1"/>
        <rFont val="仿宋"/>
        <family val="3"/>
        <charset val="134"/>
      </rPr>
      <t>37号</t>
    </r>
  </si>
  <si>
    <t>店面</t>
  </si>
  <si>
    <t>3年</t>
  </si>
  <si>
    <t>湖里区台湾街207号天地花园C幢803单元</t>
  </si>
  <si>
    <t>办公</t>
  </si>
  <si>
    <t>湖里区台湾街207号天地花园C幢805单元</t>
  </si>
  <si>
    <t>湖里区台湾街207号天地花园C幢11层</t>
  </si>
  <si>
    <t>5年</t>
  </si>
  <si>
    <t>前4年不递增，自第5年开始递增5%</t>
  </si>
  <si>
    <t>湖里区安岭路1001号金海湾财富中心1号楼B座10层</t>
  </si>
  <si>
    <t>办公　</t>
  </si>
  <si>
    <t>湖里区钟岭路88号创享天地103单元</t>
  </si>
  <si>
    <t>湖里区江头北路40号</t>
  </si>
  <si>
    <t>思明区后滨路35-37号A2单元</t>
  </si>
  <si>
    <t>湖里区禾山路78号之11、13</t>
  </si>
  <si>
    <t>商业</t>
  </si>
  <si>
    <t>湖里区和悦里45-31号</t>
  </si>
  <si>
    <t>仓库</t>
  </si>
  <si>
    <t>湖里区和悦里45-35号</t>
  </si>
  <si>
    <t>湖里区园山南路804号地下二层停场256号车位</t>
  </si>
  <si>
    <t>停车</t>
  </si>
  <si>
    <t>1年</t>
  </si>
  <si>
    <t>关于免租金装修期的说明：若承租人有装修需求，则给予相应的免租金装修期，否则，无免租金装修期。</t>
  </si>
  <si>
    <t>2年</t>
    <phoneticPr fontId="10" type="noConversion"/>
  </si>
  <si>
    <t>/</t>
    <phoneticPr fontId="10" type="noConversion"/>
  </si>
  <si>
    <t>否</t>
    <phoneticPr fontId="10" type="noConversion"/>
  </si>
  <si>
    <t>住宅</t>
    <phoneticPr fontId="10" type="noConversion"/>
  </si>
  <si>
    <t>3年</t>
    <phoneticPr fontId="10" type="noConversion"/>
  </si>
  <si>
    <t>吕岭路117号之11-12车库上夹层</t>
    <phoneticPr fontId="10" type="noConversion"/>
  </si>
  <si>
    <t>仓储</t>
    <phoneticPr fontId="10" type="noConversion"/>
  </si>
  <si>
    <t>江头南路100号C室-2</t>
    <phoneticPr fontId="10" type="noConversion"/>
  </si>
  <si>
    <t>园山南路547号101室</t>
    <phoneticPr fontId="10" type="noConversion"/>
  </si>
  <si>
    <t>代管政府</t>
    <phoneticPr fontId="10" type="noConversion"/>
  </si>
  <si>
    <t>代管集团</t>
    <phoneticPr fontId="10" type="noConversion"/>
  </si>
  <si>
    <t>代管工程</t>
    <phoneticPr fontId="10" type="noConversion"/>
  </si>
  <si>
    <t>代管湖房</t>
    <phoneticPr fontId="10" type="noConversion"/>
  </si>
  <si>
    <t>湖里区江浦北里18号701室</t>
    <phoneticPr fontId="10" type="noConversion"/>
  </si>
  <si>
    <t>湖里区江宁里31号701室</t>
    <phoneticPr fontId="10" type="noConversion"/>
  </si>
  <si>
    <t>湖里区江浦南里37-26号</t>
    <phoneticPr fontId="10" type="noConversion"/>
  </si>
  <si>
    <t>湖里区安岭二路90号一楼07单元</t>
    <phoneticPr fontId="10" type="noConversion"/>
  </si>
  <si>
    <t>湖里区钟岭路88号创享天地项目106号</t>
    <phoneticPr fontId="10" type="noConversion"/>
  </si>
  <si>
    <t>湖里区吕岭路117号之11-12车库上夹层</t>
    <phoneticPr fontId="10" type="noConversion"/>
  </si>
  <si>
    <r>
      <t>湖里区江浦南里37</t>
    </r>
    <r>
      <rPr>
        <sz val="11"/>
        <color theme="1"/>
        <rFont val="仿宋"/>
        <family val="3"/>
        <charset val="134"/>
      </rPr>
      <t>-</t>
    </r>
    <r>
      <rPr>
        <sz val="11"/>
        <color theme="1"/>
        <rFont val="仿宋"/>
        <family val="3"/>
        <charset val="134"/>
      </rPr>
      <t>37号</t>
    </r>
    <phoneticPr fontId="9" type="noConversion"/>
  </si>
  <si>
    <t>/</t>
    <phoneticPr fontId="10" type="noConversion"/>
  </si>
  <si>
    <t>是</t>
  </si>
  <si>
    <t>仓储、展厅</t>
  </si>
  <si>
    <t>湖里区悦华路57号501室</t>
    <phoneticPr fontId="9" type="noConversion"/>
  </si>
  <si>
    <t>湖里区悦华路57号601室</t>
    <phoneticPr fontId="9" type="noConversion"/>
  </si>
  <si>
    <t>湖里区钟岭路88号创享天地项目101号</t>
  </si>
  <si>
    <t>3年</t>
    <phoneticPr fontId="9" type="noConversion"/>
  </si>
  <si>
    <t>6个月</t>
  </si>
  <si>
    <t>5年</t>
    <phoneticPr fontId="9" type="noConversion"/>
  </si>
  <si>
    <t xml:space="preserve">2025/9/30到期 </t>
  </si>
  <si>
    <t>湖里区华昌路94号(夹层北侧部分)</t>
    <phoneticPr fontId="9" type="noConversion"/>
  </si>
  <si>
    <t>湖里区江宁里31号702室之四</t>
    <phoneticPr fontId="9" type="noConversion"/>
  </si>
  <si>
    <t>湖里区江浦南里12号101室</t>
    <phoneticPr fontId="9" type="noConversion"/>
  </si>
  <si>
    <t>湖里区江浦南里24号201室</t>
    <phoneticPr fontId="9" type="noConversion"/>
  </si>
  <si>
    <t>湖里区园山南路567号101室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</si>
</sst>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b/>
      <sz val="14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left" vertical="center" wrapText="1"/>
    </xf>
    <xf numFmtId="0" fontId="8" fillId="0" borderId="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" fillId="2" borderId="3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5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4" fillId="2" borderId="3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</cellXfs>
  <cellStyles count="6">
    <cellStyle name="常规" xfId="0" builtinId="0"/>
    <cellStyle name="常规 10 2 2" xfId="1"/>
    <cellStyle name="常规 15" xfId="2"/>
    <cellStyle name="常规 16 2 7" xfId="3"/>
    <cellStyle name="常规 2" xfId="4"/>
    <cellStyle name="常规_Sheet5 3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selection activeCell="K14" sqref="K14"/>
    </sheetView>
  </sheetViews>
  <sheetFormatPr defaultColWidth="9" defaultRowHeight="13.5" outlineLevelCol="1"/>
  <cols>
    <col min="1" max="1" width="4.5" style="3" customWidth="1"/>
    <col min="2" max="2" width="45" style="3" bestFit="1" customWidth="1"/>
    <col min="3" max="3" width="11.625" style="3" bestFit="1" customWidth="1"/>
    <col min="4" max="4" width="8.5" style="3" bestFit="1" customWidth="1"/>
    <col min="5" max="6" width="10.375" style="3" hidden="1" customWidth="1" outlineLevel="1"/>
    <col min="7" max="7" width="8.125" style="3" bestFit="1" customWidth="1" outlineLevel="1"/>
    <col min="8" max="8" width="6.25" style="3" bestFit="1" customWidth="1" outlineLevel="1"/>
    <col min="9" max="9" width="17.25" style="3" bestFit="1" customWidth="1" outlineLevel="1"/>
    <col min="10" max="10" width="9.25" style="3" bestFit="1" customWidth="1" outlineLevel="1"/>
    <col min="11" max="11" width="8.125" style="3" bestFit="1" customWidth="1" outlineLevel="1"/>
    <col min="12" max="12" width="10.25" style="3" bestFit="1" customWidth="1" outlineLevel="1"/>
    <col min="13" max="13" width="8.125" style="3" bestFit="1" customWidth="1" outlineLevel="1"/>
    <col min="14" max="14" width="9" style="3" hidden="1" customWidth="1"/>
    <col min="15" max="16384" width="9" style="3"/>
  </cols>
  <sheetData>
    <row r="1" spans="1:14" s="1" customFormat="1" ht="33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s="2" customFormat="1" ht="4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pans="1:14" s="1" customFormat="1" ht="35.1" customHeight="1">
      <c r="A3" s="6">
        <v>1</v>
      </c>
      <c r="B3" s="7" t="s">
        <v>76</v>
      </c>
      <c r="C3" s="7" t="s">
        <v>15</v>
      </c>
      <c r="D3" s="7">
        <v>59.06</v>
      </c>
      <c r="E3" s="7">
        <v>25</v>
      </c>
      <c r="F3" s="7">
        <v>25</v>
      </c>
      <c r="G3" s="7">
        <f t="shared" ref="G3:G5" si="0">ROUNDUP(D3*F3/10,0)*10</f>
        <v>1480</v>
      </c>
      <c r="H3" s="7" t="s">
        <v>16</v>
      </c>
      <c r="I3" s="7" t="s">
        <v>17</v>
      </c>
      <c r="J3" s="7" t="s">
        <v>17</v>
      </c>
      <c r="K3" s="7">
        <f>G3*3</f>
        <v>4440</v>
      </c>
      <c r="L3" s="7">
        <f>ROUND(G3/10*2%,0)*10</f>
        <v>30</v>
      </c>
      <c r="M3" s="7" t="s">
        <v>65</v>
      </c>
      <c r="N3" s="16" t="s">
        <v>73</v>
      </c>
    </row>
    <row r="4" spans="1:14" s="1" customFormat="1" ht="35.1" customHeight="1">
      <c r="A4" s="6">
        <v>2</v>
      </c>
      <c r="B4" s="7" t="s">
        <v>77</v>
      </c>
      <c r="C4" s="7" t="s">
        <v>15</v>
      </c>
      <c r="D4" s="7">
        <v>87.52</v>
      </c>
      <c r="E4" s="7">
        <v>25</v>
      </c>
      <c r="F4" s="7">
        <v>25</v>
      </c>
      <c r="G4" s="7">
        <f t="shared" si="0"/>
        <v>2190</v>
      </c>
      <c r="H4" s="7" t="s">
        <v>16</v>
      </c>
      <c r="I4" s="7" t="s">
        <v>17</v>
      </c>
      <c r="J4" s="7" t="s">
        <v>17</v>
      </c>
      <c r="K4" s="7">
        <f>G4*3</f>
        <v>6570</v>
      </c>
      <c r="L4" s="7">
        <f>ROUND(G4/10*2%,0)*10</f>
        <v>40</v>
      </c>
      <c r="M4" s="7" t="s">
        <v>65</v>
      </c>
      <c r="N4" s="16" t="s">
        <v>73</v>
      </c>
    </row>
    <row r="5" spans="1:14" s="1" customFormat="1" ht="35.1" customHeight="1">
      <c r="A5" s="6">
        <v>3</v>
      </c>
      <c r="B5" s="7" t="s">
        <v>78</v>
      </c>
      <c r="C5" s="7" t="s">
        <v>15</v>
      </c>
      <c r="D5" s="7">
        <v>80.709999999999994</v>
      </c>
      <c r="E5" s="7">
        <v>25</v>
      </c>
      <c r="F5" s="7">
        <v>25</v>
      </c>
      <c r="G5" s="7">
        <f t="shared" si="0"/>
        <v>2020</v>
      </c>
      <c r="H5" s="7" t="s">
        <v>16</v>
      </c>
      <c r="I5" s="7" t="s">
        <v>17</v>
      </c>
      <c r="J5" s="7" t="s">
        <v>17</v>
      </c>
      <c r="K5" s="7">
        <f>G5*3</f>
        <v>6060</v>
      </c>
      <c r="L5" s="7">
        <f>ROUND(G5/10*2%,0)*10</f>
        <v>40</v>
      </c>
      <c r="M5" s="7" t="s">
        <v>65</v>
      </c>
      <c r="N5" s="16" t="s">
        <v>73</v>
      </c>
    </row>
    <row r="6" spans="1:14" ht="35.1" customHeight="1">
      <c r="A6" s="6">
        <v>4</v>
      </c>
      <c r="B6" s="7" t="s">
        <v>14</v>
      </c>
      <c r="C6" s="6" t="s">
        <v>15</v>
      </c>
      <c r="D6" s="7">
        <v>110.19</v>
      </c>
      <c r="E6" s="6">
        <v>21</v>
      </c>
      <c r="F6" s="6">
        <f t="shared" ref="F6" si="1">E6</f>
        <v>21</v>
      </c>
      <c r="G6" s="6">
        <f t="shared" ref="G6" si="2">ROUNDUP(D6*F6/10,0)*10</f>
        <v>2320</v>
      </c>
      <c r="H6" s="6" t="s">
        <v>16</v>
      </c>
      <c r="I6" s="6" t="s">
        <v>17</v>
      </c>
      <c r="J6" s="6">
        <v>2</v>
      </c>
      <c r="K6" s="6">
        <f t="shared" ref="K6" si="3">G6*3</f>
        <v>6960</v>
      </c>
      <c r="L6" s="6">
        <f t="shared" ref="L6:L10" si="4">ROUND(G6/10*2%,0)*10</f>
        <v>50</v>
      </c>
      <c r="M6" s="6" t="s">
        <v>18</v>
      </c>
      <c r="N6" s="16" t="s">
        <v>53</v>
      </c>
    </row>
    <row r="7" spans="1:14" ht="35.1" customHeight="1">
      <c r="A7" s="6">
        <v>5</v>
      </c>
      <c r="B7" s="25" t="s">
        <v>19</v>
      </c>
      <c r="C7" s="6" t="s">
        <v>15</v>
      </c>
      <c r="D7" s="6">
        <v>30.41</v>
      </c>
      <c r="E7" s="6">
        <v>22</v>
      </c>
      <c r="F7" s="6">
        <f>E7</f>
        <v>22</v>
      </c>
      <c r="G7" s="6">
        <f>ROUNDUP(D7*F7/10,0)*10</f>
        <v>670</v>
      </c>
      <c r="H7" s="6" t="s">
        <v>71</v>
      </c>
      <c r="I7" s="6" t="s">
        <v>17</v>
      </c>
      <c r="J7" s="7">
        <v>1</v>
      </c>
      <c r="K7" s="7">
        <f>G7*3</f>
        <v>2010</v>
      </c>
      <c r="L7" s="6">
        <f>ROUND(G7/10*2%,0)*10</f>
        <v>10</v>
      </c>
      <c r="M7" s="7" t="s">
        <v>18</v>
      </c>
      <c r="N7" s="16" t="s">
        <v>53</v>
      </c>
    </row>
    <row r="8" spans="1:14" ht="35.1" customHeight="1">
      <c r="A8" s="6">
        <v>6</v>
      </c>
      <c r="B8" s="8" t="s">
        <v>20</v>
      </c>
      <c r="C8" s="8" t="s">
        <v>15</v>
      </c>
      <c r="D8" s="6">
        <v>30.41</v>
      </c>
      <c r="E8" s="6">
        <v>22</v>
      </c>
      <c r="F8" s="7">
        <f>E8</f>
        <v>22</v>
      </c>
      <c r="G8" s="6">
        <f>ROUNDUP(D8*F8/10,0)*10</f>
        <v>670</v>
      </c>
      <c r="H8" s="6" t="s">
        <v>71</v>
      </c>
      <c r="I8" s="6" t="s">
        <v>17</v>
      </c>
      <c r="J8" s="6">
        <v>1</v>
      </c>
      <c r="K8" s="7">
        <f>G8*3</f>
        <v>2010</v>
      </c>
      <c r="L8" s="6">
        <f>ROUND(G8/10*2%,0)*10</f>
        <v>10</v>
      </c>
      <c r="M8" s="7" t="s">
        <v>18</v>
      </c>
      <c r="N8" s="16" t="s">
        <v>53</v>
      </c>
    </row>
    <row r="9" spans="1:14" ht="35.1" customHeight="1">
      <c r="A9" s="6">
        <v>7</v>
      </c>
      <c r="B9" s="8" t="s">
        <v>75</v>
      </c>
      <c r="C9" s="8" t="s">
        <v>15</v>
      </c>
      <c r="D9" s="26">
        <v>30.4</v>
      </c>
      <c r="E9" s="6">
        <v>22</v>
      </c>
      <c r="F9" s="7">
        <v>22</v>
      </c>
      <c r="G9" s="6">
        <f>ROUNDUP(D9*F9/10,0)*10</f>
        <v>670</v>
      </c>
      <c r="H9" s="6" t="s">
        <v>71</v>
      </c>
      <c r="I9" s="6" t="s">
        <v>17</v>
      </c>
      <c r="J9" s="6">
        <v>1</v>
      </c>
      <c r="K9" s="7">
        <f>G9*3</f>
        <v>2010</v>
      </c>
      <c r="L9" s="6">
        <f>ROUND(G9/10*2%,0)*10</f>
        <v>10</v>
      </c>
      <c r="M9" s="7" t="s">
        <v>18</v>
      </c>
      <c r="N9" s="16"/>
    </row>
    <row r="10" spans="1:14" ht="35.1" customHeight="1">
      <c r="A10" s="6">
        <v>8</v>
      </c>
      <c r="B10" s="8" t="s">
        <v>57</v>
      </c>
      <c r="C10" s="8" t="s">
        <v>47</v>
      </c>
      <c r="D10" s="14">
        <v>55.38</v>
      </c>
      <c r="E10" s="15">
        <v>23</v>
      </c>
      <c r="F10" s="15">
        <f>E10</f>
        <v>23</v>
      </c>
      <c r="G10" s="15">
        <f>ROUNDUP(D10*F10/10,0)*10</f>
        <v>1280</v>
      </c>
      <c r="H10" s="13" t="s">
        <v>44</v>
      </c>
      <c r="I10" s="13" t="s">
        <v>45</v>
      </c>
      <c r="J10" s="13">
        <v>1</v>
      </c>
      <c r="K10" s="13">
        <f>G10*3</f>
        <v>3840</v>
      </c>
      <c r="L10" s="13">
        <f t="shared" si="4"/>
        <v>30</v>
      </c>
      <c r="M10" s="13" t="s">
        <v>46</v>
      </c>
      <c r="N10" s="16" t="s">
        <v>53</v>
      </c>
    </row>
    <row r="11" spans="1:14" ht="35.1" customHeight="1">
      <c r="A11" s="6">
        <v>9</v>
      </c>
      <c r="B11" s="8" t="s">
        <v>63</v>
      </c>
      <c r="C11" s="8" t="s">
        <v>22</v>
      </c>
      <c r="D11" s="9">
        <v>45.69</v>
      </c>
      <c r="E11" s="10">
        <v>56</v>
      </c>
      <c r="F11" s="10">
        <v>56</v>
      </c>
      <c r="G11" s="10">
        <v>2560</v>
      </c>
      <c r="H11" s="6" t="s">
        <v>23</v>
      </c>
      <c r="I11" s="6" t="s">
        <v>17</v>
      </c>
      <c r="J11" s="6">
        <v>1</v>
      </c>
      <c r="K11" s="6">
        <v>7680</v>
      </c>
      <c r="L11" s="6">
        <v>50</v>
      </c>
      <c r="M11" s="6" t="s">
        <v>18</v>
      </c>
      <c r="N11" s="16" t="s">
        <v>54</v>
      </c>
    </row>
    <row r="12" spans="1:14" ht="35.1" customHeight="1">
      <c r="A12" s="6">
        <v>10</v>
      </c>
      <c r="B12" s="8" t="s">
        <v>33</v>
      </c>
      <c r="C12" s="8" t="s">
        <v>22</v>
      </c>
      <c r="D12" s="8">
        <v>52.8</v>
      </c>
      <c r="E12" s="7">
        <v>183</v>
      </c>
      <c r="F12" s="7">
        <f t="shared" ref="F12" si="5">E12</f>
        <v>183</v>
      </c>
      <c r="G12" s="6">
        <f t="shared" ref="G12:G13" si="6">ROUNDUP(D12*F12/10,0)*10</f>
        <v>9670</v>
      </c>
      <c r="H12" s="7" t="s">
        <v>23</v>
      </c>
      <c r="I12" s="6" t="s">
        <v>17</v>
      </c>
      <c r="J12" s="7">
        <v>1</v>
      </c>
      <c r="K12" s="7">
        <f t="shared" ref="K12:K13" si="7">G12*3</f>
        <v>29010</v>
      </c>
      <c r="L12" s="6">
        <f>ROUND(G12/100*2%,0)*100</f>
        <v>200</v>
      </c>
      <c r="M12" s="7" t="s">
        <v>18</v>
      </c>
      <c r="N12" s="16" t="s">
        <v>53</v>
      </c>
    </row>
    <row r="13" spans="1:14" ht="35.1" customHeight="1">
      <c r="A13" s="6">
        <v>11</v>
      </c>
      <c r="B13" s="8" t="s">
        <v>34</v>
      </c>
      <c r="C13" s="8" t="s">
        <v>22</v>
      </c>
      <c r="D13" s="8">
        <v>517.20000000000005</v>
      </c>
      <c r="E13" s="7">
        <v>40</v>
      </c>
      <c r="F13" s="7">
        <f>E13</f>
        <v>40</v>
      </c>
      <c r="G13" s="7">
        <f t="shared" si="6"/>
        <v>20690</v>
      </c>
      <c r="H13" s="6" t="s">
        <v>72</v>
      </c>
      <c r="I13" s="6" t="s">
        <v>29</v>
      </c>
      <c r="J13" s="7">
        <v>3</v>
      </c>
      <c r="K13" s="7">
        <f t="shared" si="7"/>
        <v>62070</v>
      </c>
      <c r="L13" s="6">
        <v>410</v>
      </c>
      <c r="M13" s="7" t="s">
        <v>18</v>
      </c>
      <c r="N13" s="16" t="s">
        <v>53</v>
      </c>
    </row>
    <row r="14" spans="1:14" ht="35.1" customHeight="1">
      <c r="A14" s="6">
        <v>12</v>
      </c>
      <c r="B14" s="8" t="s">
        <v>69</v>
      </c>
      <c r="C14" s="8" t="s">
        <v>22</v>
      </c>
      <c r="D14" s="8">
        <v>170.32</v>
      </c>
      <c r="E14" s="9">
        <v>65</v>
      </c>
      <c r="F14" s="9">
        <v>65</v>
      </c>
      <c r="G14" s="9">
        <f>ROUNDUP(D14*F14/10,0)*10</f>
        <v>11080</v>
      </c>
      <c r="H14" s="9" t="s">
        <v>70</v>
      </c>
      <c r="I14" s="13" t="s">
        <v>45</v>
      </c>
      <c r="J14" s="9">
        <v>2</v>
      </c>
      <c r="K14" s="6">
        <f>G14*3</f>
        <v>33240</v>
      </c>
      <c r="L14" s="6">
        <f>ROUND(G14/100*2%,0)*100</f>
        <v>200</v>
      </c>
      <c r="M14" s="9" t="s">
        <v>18</v>
      </c>
      <c r="N14" s="16" t="s">
        <v>54</v>
      </c>
    </row>
    <row r="15" spans="1:14" ht="35.1" customHeight="1">
      <c r="A15" s="6">
        <v>13</v>
      </c>
      <c r="B15" s="8" t="s">
        <v>27</v>
      </c>
      <c r="C15" s="8" t="s">
        <v>25</v>
      </c>
      <c r="D15" s="8">
        <v>943.35</v>
      </c>
      <c r="E15" s="7">
        <v>36</v>
      </c>
      <c r="F15" s="7">
        <f t="shared" ref="F15:F16" si="8">E15</f>
        <v>36</v>
      </c>
      <c r="G15" s="6">
        <f>ROUNDUP(D15*F15/10,0)*10</f>
        <v>33970</v>
      </c>
      <c r="H15" s="7" t="s">
        <v>28</v>
      </c>
      <c r="I15" s="6" t="s">
        <v>29</v>
      </c>
      <c r="J15" s="7">
        <v>4</v>
      </c>
      <c r="K15" s="7">
        <f>G15*3</f>
        <v>101910</v>
      </c>
      <c r="L15" s="6">
        <f>ROUND(G15/100*2%,0)*100</f>
        <v>700</v>
      </c>
      <c r="M15" s="7" t="s">
        <v>18</v>
      </c>
      <c r="N15" s="16" t="s">
        <v>54</v>
      </c>
    </row>
    <row r="16" spans="1:14" ht="35.1" customHeight="1">
      <c r="A16" s="6">
        <v>14</v>
      </c>
      <c r="B16" s="8" t="s">
        <v>30</v>
      </c>
      <c r="C16" s="8" t="s">
        <v>31</v>
      </c>
      <c r="D16" s="8">
        <v>1923.64</v>
      </c>
      <c r="E16" s="9">
        <v>40</v>
      </c>
      <c r="F16" s="10">
        <f t="shared" si="8"/>
        <v>40</v>
      </c>
      <c r="G16" s="10">
        <f>ROUNDUP(D16*F16/10,0)*10</f>
        <v>76950</v>
      </c>
      <c r="H16" s="9" t="s">
        <v>28</v>
      </c>
      <c r="I16" s="10" t="s">
        <v>29</v>
      </c>
      <c r="J16" s="9">
        <v>4</v>
      </c>
      <c r="K16" s="6">
        <f>G16*3</f>
        <v>230850</v>
      </c>
      <c r="L16" s="6">
        <f>ROUND(G16/100*2%,0)*100</f>
        <v>1500</v>
      </c>
      <c r="M16" s="9" t="s">
        <v>18</v>
      </c>
      <c r="N16" s="16" t="s">
        <v>54</v>
      </c>
    </row>
    <row r="17" spans="1:14" ht="35.1" customHeight="1">
      <c r="A17" s="6">
        <v>15</v>
      </c>
      <c r="B17" s="8" t="s">
        <v>35</v>
      </c>
      <c r="C17" s="8" t="s">
        <v>36</v>
      </c>
      <c r="D17" s="8">
        <f>221.25+137.68</f>
        <v>358.93</v>
      </c>
      <c r="E17" s="7">
        <v>24</v>
      </c>
      <c r="F17" s="6">
        <f>E17</f>
        <v>24</v>
      </c>
      <c r="G17" s="6">
        <f>ROUNDUP(D17*F17/10,0)*10</f>
        <v>8620</v>
      </c>
      <c r="H17" s="6" t="s">
        <v>23</v>
      </c>
      <c r="I17" s="6" t="s">
        <v>17</v>
      </c>
      <c r="J17" s="7">
        <v>2</v>
      </c>
      <c r="K17" s="7">
        <f>G17*3</f>
        <v>25860</v>
      </c>
      <c r="L17" s="6">
        <f>ROUND(G17/100*2%,0)*100</f>
        <v>200</v>
      </c>
      <c r="M17" s="7" t="s">
        <v>18</v>
      </c>
      <c r="N17" s="16" t="s">
        <v>56</v>
      </c>
    </row>
    <row r="18" spans="1:14" ht="35.1" customHeight="1">
      <c r="A18" s="6">
        <v>16</v>
      </c>
      <c r="B18" s="7" t="s">
        <v>67</v>
      </c>
      <c r="C18" s="7" t="s">
        <v>25</v>
      </c>
      <c r="D18" s="7">
        <v>363.07</v>
      </c>
      <c r="E18" s="7">
        <v>23</v>
      </c>
      <c r="F18" s="7">
        <v>23</v>
      </c>
      <c r="G18" s="6">
        <f t="shared" ref="G18:G20" si="9">ROUNDUP(D18*F18/10,0)*10</f>
        <v>8360</v>
      </c>
      <c r="H18" s="7" t="s">
        <v>23</v>
      </c>
      <c r="I18" s="7" t="s">
        <v>17</v>
      </c>
      <c r="J18" s="7">
        <v>2</v>
      </c>
      <c r="K18" s="7">
        <v>25080</v>
      </c>
      <c r="L18" s="7">
        <v>170</v>
      </c>
      <c r="M18" s="7" t="s">
        <v>18</v>
      </c>
      <c r="N18" s="16" t="s">
        <v>56</v>
      </c>
    </row>
    <row r="19" spans="1:14" ht="35.1" customHeight="1">
      <c r="A19" s="6">
        <v>17</v>
      </c>
      <c r="B19" s="7" t="s">
        <v>68</v>
      </c>
      <c r="C19" s="7" t="s">
        <v>25</v>
      </c>
      <c r="D19" s="7">
        <v>363.07</v>
      </c>
      <c r="E19" s="7">
        <v>22</v>
      </c>
      <c r="F19" s="7">
        <v>22</v>
      </c>
      <c r="G19" s="6">
        <f t="shared" si="9"/>
        <v>7990</v>
      </c>
      <c r="H19" s="7" t="s">
        <v>23</v>
      </c>
      <c r="I19" s="7" t="s">
        <v>17</v>
      </c>
      <c r="J19" s="7">
        <v>2</v>
      </c>
      <c r="K19" s="7">
        <v>23970</v>
      </c>
      <c r="L19" s="7">
        <v>160</v>
      </c>
      <c r="M19" s="7" t="s">
        <v>18</v>
      </c>
      <c r="N19" s="16" t="s">
        <v>56</v>
      </c>
    </row>
    <row r="20" spans="1:14" ht="35.1" customHeight="1">
      <c r="A20" s="6">
        <v>18</v>
      </c>
      <c r="B20" s="7" t="s">
        <v>74</v>
      </c>
      <c r="C20" s="7" t="s">
        <v>66</v>
      </c>
      <c r="D20" s="7">
        <v>140</v>
      </c>
      <c r="E20" s="7">
        <v>18</v>
      </c>
      <c r="F20" s="7">
        <v>18</v>
      </c>
      <c r="G20" s="6">
        <f t="shared" si="9"/>
        <v>2520</v>
      </c>
      <c r="H20" s="7" t="s">
        <v>23</v>
      </c>
      <c r="I20" s="7" t="s">
        <v>17</v>
      </c>
      <c r="J20" s="7">
        <v>2</v>
      </c>
      <c r="K20" s="7">
        <v>7560</v>
      </c>
      <c r="L20" s="7">
        <v>50</v>
      </c>
      <c r="M20" s="7" t="s">
        <v>18</v>
      </c>
      <c r="N20" s="16" t="s">
        <v>56</v>
      </c>
    </row>
    <row r="21" spans="1:14" ht="35.1" customHeight="1">
      <c r="A21" s="6">
        <v>19</v>
      </c>
      <c r="B21" s="8" t="s">
        <v>37</v>
      </c>
      <c r="C21" s="8" t="s">
        <v>38</v>
      </c>
      <c r="D21" s="8">
        <v>52.16</v>
      </c>
      <c r="E21" s="7">
        <v>18</v>
      </c>
      <c r="F21" s="7">
        <f>E21</f>
        <v>18</v>
      </c>
      <c r="G21" s="6">
        <f>ROUNDUP(D21*F21/10,0)*10</f>
        <v>940</v>
      </c>
      <c r="H21" s="7" t="s">
        <v>23</v>
      </c>
      <c r="I21" s="6" t="s">
        <v>17</v>
      </c>
      <c r="J21" s="7">
        <v>1</v>
      </c>
      <c r="K21" s="7">
        <f>G21*3</f>
        <v>2820</v>
      </c>
      <c r="L21" s="6">
        <f>ROUND(G21/10*2%,0)*10</f>
        <v>20</v>
      </c>
      <c r="M21" s="7" t="s">
        <v>18</v>
      </c>
      <c r="N21" s="16" t="s">
        <v>54</v>
      </c>
    </row>
    <row r="22" spans="1:14" ht="35.1" customHeight="1">
      <c r="A22" s="6">
        <v>20</v>
      </c>
      <c r="B22" s="14" t="s">
        <v>62</v>
      </c>
      <c r="C22" s="13" t="s">
        <v>50</v>
      </c>
      <c r="D22" s="14">
        <v>79.34</v>
      </c>
      <c r="E22" s="15">
        <v>18</v>
      </c>
      <c r="F22" s="15">
        <v>18</v>
      </c>
      <c r="G22" s="15">
        <f>ROUNDUP(D22*F22/10,0)*10</f>
        <v>1430</v>
      </c>
      <c r="H22" s="13" t="s">
        <v>48</v>
      </c>
      <c r="I22" s="13" t="s">
        <v>64</v>
      </c>
      <c r="J22" s="13">
        <v>1</v>
      </c>
      <c r="K22" s="13">
        <f>G22*3</f>
        <v>4290</v>
      </c>
      <c r="L22" s="13">
        <f>ROUND(G22/10*2%,0)*10</f>
        <v>30</v>
      </c>
      <c r="M22" s="13" t="s">
        <v>46</v>
      </c>
      <c r="N22" s="16" t="s">
        <v>54</v>
      </c>
    </row>
    <row r="23" spans="1:14" ht="35.1" customHeight="1">
      <c r="A23" s="6">
        <v>21</v>
      </c>
      <c r="B23" s="8" t="s">
        <v>40</v>
      </c>
      <c r="C23" s="8" t="s">
        <v>41</v>
      </c>
      <c r="D23" s="8">
        <v>40.380000000000003</v>
      </c>
      <c r="E23" s="7" t="s">
        <v>17</v>
      </c>
      <c r="F23" s="7" t="s">
        <v>17</v>
      </c>
      <c r="G23" s="7">
        <v>380</v>
      </c>
      <c r="H23" s="7" t="s">
        <v>42</v>
      </c>
      <c r="I23" s="8" t="s">
        <v>17</v>
      </c>
      <c r="J23" s="7" t="s">
        <v>17</v>
      </c>
      <c r="K23" s="7">
        <f>G23*3</f>
        <v>1140</v>
      </c>
      <c r="L23" s="6">
        <f>ROUND(G23/10*2%,0)*10</f>
        <v>10</v>
      </c>
      <c r="M23" s="7" t="s">
        <v>18</v>
      </c>
      <c r="N23" s="16" t="s">
        <v>55</v>
      </c>
    </row>
    <row r="24" spans="1:14" ht="29.25" customHeight="1">
      <c r="A24" s="28" t="s">
        <v>43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</sheetData>
  <mergeCells count="2">
    <mergeCell ref="A1:M1"/>
    <mergeCell ref="A24:M24"/>
  </mergeCells>
  <phoneticPr fontId="9" type="noConversion"/>
  <printOptions horizontalCentered="1"/>
  <pageMargins left="0.31496062992126" right="0.31496062992126" top="0.74803149606299202" bottom="0.59055118110236204" header="0.23622047244094499" footer="0.511811023622047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28"/>
  <sheetViews>
    <sheetView workbookViewId="0">
      <selection activeCell="G11" sqref="G11"/>
    </sheetView>
  </sheetViews>
  <sheetFormatPr defaultRowHeight="13.5"/>
  <cols>
    <col min="4" max="4" width="49.25" customWidth="1"/>
  </cols>
  <sheetData>
    <row r="6" spans="3:4" ht="20.100000000000001" customHeight="1">
      <c r="C6" s="29">
        <v>1</v>
      </c>
      <c r="D6" s="17" t="s">
        <v>14</v>
      </c>
    </row>
    <row r="7" spans="3:4" ht="20.100000000000001" customHeight="1">
      <c r="C7" s="29"/>
      <c r="D7" s="18" t="s">
        <v>58</v>
      </c>
    </row>
    <row r="8" spans="3:4" ht="20.100000000000001" customHeight="1">
      <c r="C8" s="29"/>
      <c r="D8" s="19" t="s">
        <v>19</v>
      </c>
    </row>
    <row r="9" spans="3:4" ht="20.100000000000001" customHeight="1">
      <c r="C9" s="29"/>
      <c r="D9" s="20" t="s">
        <v>20</v>
      </c>
    </row>
    <row r="10" spans="3:4" ht="20.100000000000001" customHeight="1">
      <c r="C10" s="24">
        <v>2</v>
      </c>
      <c r="D10" s="12" t="s">
        <v>52</v>
      </c>
    </row>
    <row r="11" spans="3:4" ht="20.100000000000001" customHeight="1">
      <c r="C11" s="24">
        <v>3</v>
      </c>
      <c r="D11" s="11" t="s">
        <v>33</v>
      </c>
    </row>
    <row r="12" spans="3:4" ht="20.100000000000001" customHeight="1">
      <c r="C12" s="24">
        <v>4</v>
      </c>
      <c r="D12" s="11" t="s">
        <v>34</v>
      </c>
    </row>
    <row r="13" spans="3:4" ht="20.100000000000001" customHeight="1">
      <c r="C13" s="29">
        <v>5</v>
      </c>
      <c r="D13" s="20" t="s">
        <v>24</v>
      </c>
    </row>
    <row r="14" spans="3:4" ht="20.100000000000001" customHeight="1">
      <c r="C14" s="29"/>
      <c r="D14" s="20" t="s">
        <v>26</v>
      </c>
    </row>
    <row r="15" spans="3:4" ht="20.100000000000001" customHeight="1">
      <c r="C15" s="29"/>
      <c r="D15" s="21" t="s">
        <v>27</v>
      </c>
    </row>
    <row r="16" spans="3:4" ht="20.100000000000001" customHeight="1">
      <c r="C16" s="24">
        <v>6</v>
      </c>
      <c r="D16" s="11" t="s">
        <v>35</v>
      </c>
    </row>
    <row r="17" spans="3:4" ht="20.100000000000001" customHeight="1">
      <c r="C17" s="29">
        <v>7</v>
      </c>
      <c r="D17" s="22" t="s">
        <v>32</v>
      </c>
    </row>
    <row r="18" spans="3:4" ht="20.100000000000001" customHeight="1">
      <c r="C18" s="29"/>
      <c r="D18" s="18" t="s">
        <v>60</v>
      </c>
    </row>
    <row r="19" spans="3:4" ht="20.100000000000001" customHeight="1">
      <c r="C19" s="29"/>
      <c r="D19" s="18" t="s">
        <v>61</v>
      </c>
    </row>
    <row r="20" spans="3:4" ht="20.100000000000001" customHeight="1">
      <c r="C20" s="29"/>
      <c r="D20" s="21" t="s">
        <v>30</v>
      </c>
    </row>
    <row r="21" spans="3:4" ht="20.100000000000001" customHeight="1">
      <c r="C21" s="24">
        <v>8</v>
      </c>
      <c r="D21" s="12" t="s">
        <v>51</v>
      </c>
    </row>
    <row r="22" spans="3:4" ht="20.100000000000001" customHeight="1">
      <c r="C22" s="29">
        <v>9</v>
      </c>
      <c r="D22" s="21" t="s">
        <v>37</v>
      </c>
    </row>
    <row r="23" spans="3:4" ht="20.100000000000001" customHeight="1">
      <c r="C23" s="29"/>
      <c r="D23" s="23" t="s">
        <v>39</v>
      </c>
    </row>
    <row r="24" spans="3:4" ht="20.100000000000001" customHeight="1">
      <c r="C24" s="24">
        <v>10</v>
      </c>
      <c r="D24" s="12" t="s">
        <v>49</v>
      </c>
    </row>
    <row r="25" spans="3:4" ht="20.100000000000001" customHeight="1">
      <c r="C25" s="29">
        <v>11</v>
      </c>
      <c r="D25" s="18" t="s">
        <v>57</v>
      </c>
    </row>
    <row r="26" spans="3:4" ht="20.100000000000001" customHeight="1">
      <c r="C26" s="29"/>
      <c r="D26" s="23" t="s">
        <v>21</v>
      </c>
    </row>
    <row r="27" spans="3:4" ht="20.100000000000001" customHeight="1">
      <c r="C27" s="29"/>
      <c r="D27" s="18" t="s">
        <v>59</v>
      </c>
    </row>
    <row r="28" spans="3:4">
      <c r="C28" s="24">
        <v>12</v>
      </c>
      <c r="D28" s="11" t="s">
        <v>40</v>
      </c>
    </row>
  </sheetData>
  <mergeCells count="5">
    <mergeCell ref="C6:C9"/>
    <mergeCell ref="C13:C15"/>
    <mergeCell ref="C17:C20"/>
    <mergeCell ref="C22:C23"/>
    <mergeCell ref="C25:C27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公开招租资产清单 (2)</vt:lpstr>
      <vt:lpstr>Sheet1</vt:lpstr>
      <vt:lpstr>'公开招租资产清单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2025-06-10T09:56:40Z</cp:lastPrinted>
  <dcterms:created xsi:type="dcterms:W3CDTF">2023-03-05T08:59:00Z</dcterms:created>
  <dcterms:modified xsi:type="dcterms:W3CDTF">2025-06-20T10:05:13Z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08321EF3C9CC4A939C117C4747D2F20D</vt:lpwstr>
  </property>
  <property fmtid="{D5CDD505-2E9C-101B-9397-08002B2CF9AE}" pid="3" name="KSOProductBuildVer">
    <vt:lpwstr>2052-12.1.0.20305</vt:lpwstr>
  </property>
</Properties>
</file>